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\\Fileserver\nbmp\Projects\NFI\Delivery phase\Work area 3\Equipment for volunteers\Survey pack\"/>
    </mc:Choice>
  </mc:AlternateContent>
  <xr:revisionPtr revIDLastSave="0" documentId="13_ncr:1_{350A8AB5-36D7-40A4-B58C-7B651D314CD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structions" sheetId="15" r:id="rId1"/>
    <sheet name="Metadata" sheetId="13" r:id="rId2"/>
    <sheet name="HowIdentified" sheetId="2" r:id="rId3"/>
    <sheet name="BatSpecies" sheetId="3" r:id="rId4"/>
    <sheet name="HabitatType" sheetId="6" r:id="rId5"/>
    <sheet name="DetectorModel" sheetId="8" r:id="rId6"/>
    <sheet name="Microphone" sheetId="10" r:id="rId7"/>
    <sheet name="SamplingRate" sheetId="11" r:id="rId8"/>
  </sheets>
  <definedNames>
    <definedName name="_xlnm._FilterDatabase" localSheetId="5" hidden="1">DetectorModel!$A$1:$B$49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3" l="1"/>
  <c r="F22" i="3"/>
  <c r="E21" i="3"/>
  <c r="F21" i="3"/>
  <c r="F20" i="3"/>
  <c r="C35" i="8"/>
  <c r="C36" i="8"/>
  <c r="C34" i="8"/>
  <c r="C33" i="8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4" i="10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3" i="8"/>
</calcChain>
</file>

<file path=xl/sharedStrings.xml><?xml version="1.0" encoding="utf-8"?>
<sst xmlns="http://schemas.openxmlformats.org/spreadsheetml/2006/main" count="386" uniqueCount="295">
  <si>
    <t>Time of Day</t>
  </si>
  <si>
    <t>Description</t>
  </si>
  <si>
    <t>Latitude</t>
  </si>
  <si>
    <t>Longitude</t>
  </si>
  <si>
    <t>Microphone</t>
  </si>
  <si>
    <t>Code</t>
  </si>
  <si>
    <t>Short description</t>
  </si>
  <si>
    <t>HT</t>
  </si>
  <si>
    <t>Detector- heterodyne</t>
  </si>
  <si>
    <t>Detector used in heterodyne mode</t>
  </si>
  <si>
    <t>FD</t>
  </si>
  <si>
    <t>Detector - frequency division</t>
  </si>
  <si>
    <t>Detector used in frequency division mode</t>
  </si>
  <si>
    <t>ZC</t>
  </si>
  <si>
    <t>Detector - zero-crossing. Manual or unspecified call identification</t>
  </si>
  <si>
    <t>Detector used in zero-crossing mode OR recordings converted to zero-crossing for analysis. Manual or unspecified call identification</t>
  </si>
  <si>
    <t>ZCA</t>
  </si>
  <si>
    <t>Detector - zero-crossing. Automated call identification</t>
  </si>
  <si>
    <t>Detector used in zero-crossing mode OR recordings converted to zero-crossing for analysis. Automatic call identification software used</t>
  </si>
  <si>
    <t>TE</t>
  </si>
  <si>
    <t>TEA</t>
  </si>
  <si>
    <t>UD</t>
  </si>
  <si>
    <t>Detector - unspecified type</t>
  </si>
  <si>
    <t>Detector used in an unspecified mode</t>
  </si>
  <si>
    <t>CVI</t>
  </si>
  <si>
    <t>Close visual (ie roost or bat box check)</t>
  </si>
  <si>
    <t>Close visual inspection, such as during a hibernation, roost or bat box check or when using an fibrescope/endoscope</t>
  </si>
  <si>
    <t>FVI</t>
  </si>
  <si>
    <t>Far visual (ie bat in flight)</t>
  </si>
  <si>
    <t>Far visual inspection, such as if a bat is observed in flight</t>
  </si>
  <si>
    <t>IH</t>
  </si>
  <si>
    <t>Live bat identified in the hand</t>
  </si>
  <si>
    <t>DB</t>
  </si>
  <si>
    <t>Dead bat</t>
  </si>
  <si>
    <t>Dead bat identified in the hand</t>
  </si>
  <si>
    <t>DR</t>
  </si>
  <si>
    <t>Droppings</t>
  </si>
  <si>
    <t>FR</t>
  </si>
  <si>
    <t>Feeding remains</t>
  </si>
  <si>
    <t>PH</t>
  </si>
  <si>
    <t>Photo or video</t>
  </si>
  <si>
    <t>DNA</t>
  </si>
  <si>
    <t>DNA analysis</t>
  </si>
  <si>
    <t>UN</t>
  </si>
  <si>
    <t>Unspecified ID method</t>
  </si>
  <si>
    <t>RT</t>
  </si>
  <si>
    <t>RTA</t>
  </si>
  <si>
    <t>Detector - time expansion. Manual or unspecified call identification</t>
  </si>
  <si>
    <t>Detector - time expansion. Automated call identification</t>
  </si>
  <si>
    <t>Detector used in time expansion mode. Manual or unspecified call identification</t>
  </si>
  <si>
    <t>Detector used in time expansion mode. Automatic call identification software used</t>
  </si>
  <si>
    <t>Detector -  full spectrum. Manual or unspecified call identification</t>
  </si>
  <si>
    <t>Detector - full spectrum. Automated call identification</t>
  </si>
  <si>
    <t>Detector used in full spectrum mode. Automatic call identification software used</t>
  </si>
  <si>
    <t>Detector used in full spectrum mode. Manual or unspecified call identification</t>
  </si>
  <si>
    <t>Elevation</t>
  </si>
  <si>
    <t>Filter HP</t>
  </si>
  <si>
    <t>Filter LP</t>
  </si>
  <si>
    <t>Firmware Version</t>
  </si>
  <si>
    <t>Hardware Version</t>
  </si>
  <si>
    <t>BCT list</t>
  </si>
  <si>
    <t>GBIF Species name</t>
  </si>
  <si>
    <t>GBIF taxon ID</t>
  </si>
  <si>
    <t>Myotis alcathoe</t>
  </si>
  <si>
    <t>Myotis alcathoe von Helversen &amp; Heller, 2001</t>
  </si>
  <si>
    <t>Barbastella barbastellus</t>
  </si>
  <si>
    <t>Barbastella barbastellus (Schreber, 1774)</t>
  </si>
  <si>
    <t>Myotis bechsteinii</t>
  </si>
  <si>
    <t>Myotis bechsteinii (Kuhl, 1817)</t>
  </si>
  <si>
    <t>Myotis brandtii</t>
  </si>
  <si>
    <t>Myotis brandtii (Eversmann, 1845)</t>
  </si>
  <si>
    <t>Plecotus auritus</t>
  </si>
  <si>
    <t>Plecotus auritus (Linnaeus, 1758)</t>
  </si>
  <si>
    <t>Pipistrellus pipistrellus</t>
  </si>
  <si>
    <t>Pipistrellus pipistrellus (Schreber, 1774)</t>
  </si>
  <si>
    <t>Myotis daubentonii</t>
  </si>
  <si>
    <t>Myotis daubentonii (Kuhl, 1817)</t>
  </si>
  <si>
    <t>Rhinolophus ferrumequinum</t>
  </si>
  <si>
    <t>Rhinolophus ferrumequinum (Schreber, 1774)</t>
  </si>
  <si>
    <t>Plecotus austriacus</t>
  </si>
  <si>
    <t>Plecotus austriacus (J.Fischer, 1829)</t>
  </si>
  <si>
    <t>Nyctalus leisleri</t>
  </si>
  <si>
    <t>Nyctalus leisleri (Kuhl, 1817)</t>
  </si>
  <si>
    <t>Rhinolophus hipposideros</t>
  </si>
  <si>
    <t>Rhinolophus hipposideros (Bechstein, 1800)</t>
  </si>
  <si>
    <t>Pipistrellus nathusii</t>
  </si>
  <si>
    <t>Pipistrellus nathusii (Keyserling &amp; Blasius, 1839)</t>
  </si>
  <si>
    <t>Myotis nattereri</t>
  </si>
  <si>
    <t>Myotis nattereri (Kuhl, 1817)</t>
  </si>
  <si>
    <t>Nyctalus noctula</t>
  </si>
  <si>
    <t>Nyctalus noctula (Schreber, 1774)</t>
  </si>
  <si>
    <t>Eptesicus serotinus</t>
  </si>
  <si>
    <t>Eptesicus serotinus (Schreber, 1774)</t>
  </si>
  <si>
    <t>Pipistrellus pygmaeus</t>
  </si>
  <si>
    <t>Pipistrellus pygmaeus (Leach, 1825)</t>
  </si>
  <si>
    <t>Myotis mystacinus</t>
  </si>
  <si>
    <t>Myotis mystacinus (Kuhl, 1817)</t>
  </si>
  <si>
    <t>Myotis myotis</t>
  </si>
  <si>
    <t>Myotis myotis (Borkhausen, 1797)</t>
  </si>
  <si>
    <t>Myotis emarginatus</t>
  </si>
  <si>
    <t>Myotis emarginatus (E.Geoffroy, 1806)</t>
  </si>
  <si>
    <t>Pipistrellus kuhlii</t>
  </si>
  <si>
    <t>Pipistrellus kuhlii (Kuhl, 1817)</t>
  </si>
  <si>
    <t>Hypsugo savii</t>
  </si>
  <si>
    <t>Hypsugo savii (Bonaparte, 1837)</t>
  </si>
  <si>
    <t>Other (specify)</t>
  </si>
  <si>
    <t>UKCEH aggragate classes for habitat type</t>
  </si>
  <si>
    <t>Broadleaf woodland</t>
  </si>
  <si>
    <t>Coniferous woodland</t>
  </si>
  <si>
    <t>Arable</t>
  </si>
  <si>
    <t>Improved grassland</t>
  </si>
  <si>
    <t>Semi-natural grassland</t>
  </si>
  <si>
    <t>Mountain, heath, bog</t>
  </si>
  <si>
    <t>Saltwater</t>
  </si>
  <si>
    <t>Freshwater</t>
  </si>
  <si>
    <t>Coastal</t>
  </si>
  <si>
    <t>Built up areas and gardens</t>
  </si>
  <si>
    <t>Manufacturer</t>
  </si>
  <si>
    <t>Model</t>
  </si>
  <si>
    <t>BatBox Ltd</t>
  </si>
  <si>
    <t>Duet</t>
  </si>
  <si>
    <t>Magenta</t>
  </si>
  <si>
    <t>Bat4</t>
  </si>
  <si>
    <t>Bat5</t>
  </si>
  <si>
    <t>Pettersson</t>
  </si>
  <si>
    <t>D100</t>
  </si>
  <si>
    <t>D200</t>
  </si>
  <si>
    <t>Elekon</t>
  </si>
  <si>
    <t>Batscanner</t>
  </si>
  <si>
    <t>Batscanner stereo</t>
  </si>
  <si>
    <t>All About Bats</t>
  </si>
  <si>
    <t>SSF Bat2</t>
  </si>
  <si>
    <t>Baton</t>
  </si>
  <si>
    <t>D230</t>
  </si>
  <si>
    <t>D240X</t>
  </si>
  <si>
    <t>D1000X</t>
  </si>
  <si>
    <t>Griffin</t>
  </si>
  <si>
    <t>Baton XD</t>
  </si>
  <si>
    <t>Titley Scientific</t>
  </si>
  <si>
    <t>Anabat Express</t>
  </si>
  <si>
    <t>Anabat SD2</t>
  </si>
  <si>
    <t>Anabat Walkabout</t>
  </si>
  <si>
    <t>Wildlife Acoustics</t>
  </si>
  <si>
    <t>Echo Meter EM3+</t>
  </si>
  <si>
    <t>Batlogger M</t>
  </si>
  <si>
    <t>Echo Meter Touch</t>
  </si>
  <si>
    <t>Dodotronic</t>
  </si>
  <si>
    <t>USB Ultrasonic Microphone</t>
  </si>
  <si>
    <t>SM4BAT FS</t>
  </si>
  <si>
    <t>SM4BAT ZC</t>
  </si>
  <si>
    <t>Batlogger C</t>
  </si>
  <si>
    <t>Batlogger A</t>
  </si>
  <si>
    <t>Batlogger A+</t>
  </si>
  <si>
    <t>Peersonic</t>
  </si>
  <si>
    <t>RPA2</t>
  </si>
  <si>
    <t>SM3BAT</t>
  </si>
  <si>
    <t>ecoObs</t>
  </si>
  <si>
    <t>Batcorder 3</t>
  </si>
  <si>
    <t>RPA3</t>
  </si>
  <si>
    <t>SM2</t>
  </si>
  <si>
    <t>SSF Bat3</t>
  </si>
  <si>
    <t>Echo Meter Touch 2</t>
  </si>
  <si>
    <t>Echo Meter Touch 2 Pro</t>
  </si>
  <si>
    <t>Anabat Swift</t>
  </si>
  <si>
    <t>Open Acoustic Devices</t>
  </si>
  <si>
    <t>AudioMoth</t>
  </si>
  <si>
    <t>μMoth</t>
  </si>
  <si>
    <t>Ultra Sound Advice</t>
  </si>
  <si>
    <t>Mini-3 Detector</t>
  </si>
  <si>
    <t>U30 Detector</t>
  </si>
  <si>
    <t>Lunabat DFR-1 PRO</t>
  </si>
  <si>
    <t>Animal Sound Labs</t>
  </si>
  <si>
    <t>LunaBat DFD-1</t>
  </si>
  <si>
    <t>IIID</t>
  </si>
  <si>
    <t>Ultramic UM192K</t>
  </si>
  <si>
    <t>Ultramic UM200K</t>
  </si>
  <si>
    <t>Ultramic 384K BLE</t>
  </si>
  <si>
    <t>Ultramic UM250K</t>
  </si>
  <si>
    <t>Mini-batcorder</t>
  </si>
  <si>
    <t>Batscanner stand</t>
  </si>
  <si>
    <t>Batlogger M2</t>
  </si>
  <si>
    <t>Batlogger WE X</t>
  </si>
  <si>
    <t>Batlogger RS X8</t>
  </si>
  <si>
    <t>D500X</t>
  </si>
  <si>
    <t>US-O V3</t>
  </si>
  <si>
    <t>US–D</t>
  </si>
  <si>
    <t>Anabat Scout</t>
  </si>
  <si>
    <t>Anabat Stainless Steel Microphone</t>
  </si>
  <si>
    <t>-</t>
  </si>
  <si>
    <t>AS-0</t>
  </si>
  <si>
    <t>SM mini bat</t>
  </si>
  <si>
    <t>SMM-A1</t>
  </si>
  <si>
    <t>SMM-A2</t>
  </si>
  <si>
    <t>ME-1</t>
  </si>
  <si>
    <t>ME-2</t>
  </si>
  <si>
    <t>ME-3</t>
  </si>
  <si>
    <t>ME-3X</t>
  </si>
  <si>
    <t>ME-3XL</t>
  </si>
  <si>
    <t>ME-4</t>
  </si>
  <si>
    <t>ME-4em</t>
  </si>
  <si>
    <t>ME-5</t>
  </si>
  <si>
    <t>MBL-1</t>
  </si>
  <si>
    <t>MC-1</t>
  </si>
  <si>
    <t>MC-2</t>
  </si>
  <si>
    <t>S-25</t>
  </si>
  <si>
    <t>Avisoft Bioacoustics</t>
  </si>
  <si>
    <t>UltraSoundGate 116 Unb</t>
  </si>
  <si>
    <t>UltraSoundGate 116 Un</t>
  </si>
  <si>
    <t>UltraSoundGate 116 Hnbm</t>
  </si>
  <si>
    <t>UltraSoundGate 116 Hn</t>
  </si>
  <si>
    <t>UltraSoundGate 116 Hme</t>
  </si>
  <si>
    <t>UltraSoundGate 116 Hm</t>
  </si>
  <si>
    <t>UltraSoundGate 116 Hb</t>
  </si>
  <si>
    <t>UltraSoundGate 116 H</t>
  </si>
  <si>
    <t>UltraSoundGate 416 Hnbm</t>
  </si>
  <si>
    <t>UltraSoundGate 416 Hb</t>
  </si>
  <si>
    <t>UltraSoundGate 416 H</t>
  </si>
  <si>
    <t>UltraSoundGate 816 H</t>
  </si>
  <si>
    <t>UltraSoundGate 1216 H</t>
  </si>
  <si>
    <t>CM16/CMPA</t>
  </si>
  <si>
    <t>CM24/CMPA</t>
  </si>
  <si>
    <t>Knowles FG</t>
  </si>
  <si>
    <t>Knowles FG-O</t>
  </si>
  <si>
    <t>Barbastelle</t>
  </si>
  <si>
    <t>Bechstein's bat</t>
  </si>
  <si>
    <t>Brown long-eared bat</t>
  </si>
  <si>
    <t>Alcathoe myotis</t>
  </si>
  <si>
    <t>Brandt's myotis</t>
  </si>
  <si>
    <t>Common pipistrelle</t>
  </si>
  <si>
    <t>Daubenton's myotis</t>
  </si>
  <si>
    <t>Greater horseshoe bat</t>
  </si>
  <si>
    <t>Gray long-eared bat</t>
  </si>
  <si>
    <t>Leisler's noctule</t>
  </si>
  <si>
    <t>Lesser horseshoe bat</t>
  </si>
  <si>
    <t>Nathusius's pipistrelle</t>
  </si>
  <si>
    <t>Natterer's bat</t>
  </si>
  <si>
    <t>GBIF Species common name</t>
  </si>
  <si>
    <t>Noctule</t>
  </si>
  <si>
    <t>Common serotine</t>
  </si>
  <si>
    <t>Soprano pipistrelle</t>
  </si>
  <si>
    <t>Whiskered myotis</t>
  </si>
  <si>
    <t>Greater mouse-eared bat</t>
  </si>
  <si>
    <t>Geoffroy's Bat</t>
  </si>
  <si>
    <t>Kuhl's pipistrelle</t>
  </si>
  <si>
    <t>Savi's pipistrelle</t>
  </si>
  <si>
    <t>Other</t>
  </si>
  <si>
    <t>Detector</t>
  </si>
  <si>
    <t>Fmin</t>
  </si>
  <si>
    <t>Fmax</t>
  </si>
  <si>
    <t>M500 USB Ultrasound Microphone</t>
  </si>
  <si>
    <t>M500-384 USB Ultrasound Microphone</t>
  </si>
  <si>
    <t>u256 USB Ultrasound Microphone</t>
  </si>
  <si>
    <t>u384 USB Ultrasound Microphone</t>
  </si>
  <si>
    <t>Built into detector</t>
  </si>
  <si>
    <t>Sampling rates</t>
  </si>
  <si>
    <t>Location Accuracy</t>
  </si>
  <si>
    <t>Recording Date*</t>
  </si>
  <si>
    <t>Affiliation (Bat Group/Organisation)</t>
  </si>
  <si>
    <r>
      <t>What was the bat doing while you were recording it?*</t>
    </r>
    <r>
      <rPr>
        <sz val="9"/>
        <color theme="1"/>
        <rFont val="Calibri"/>
        <family val="2"/>
        <scheme val="minor"/>
      </rPr>
      <t xml:space="preserve"> [Choose from dropdow arrow]</t>
    </r>
  </si>
  <si>
    <r>
      <t xml:space="preserve">Species name* </t>
    </r>
    <r>
      <rPr>
        <sz val="9"/>
        <color theme="1"/>
        <rFont val="Calibri"/>
        <family val="2"/>
        <scheme val="minor"/>
      </rPr>
      <t>[Choose from dropdow arrow]</t>
    </r>
  </si>
  <si>
    <t>County*</t>
  </si>
  <si>
    <t>Field name</t>
  </si>
  <si>
    <t>other (specify below)</t>
  </si>
  <si>
    <t>Your data</t>
  </si>
  <si>
    <r>
      <t xml:space="preserve">Sampling Rate (kHz)* </t>
    </r>
    <r>
      <rPr>
        <sz val="9"/>
        <color theme="1"/>
        <rFont val="Calibri"/>
        <family val="2"/>
        <scheme val="minor"/>
      </rPr>
      <t>[Choose from dropdow arrow]</t>
    </r>
  </si>
  <si>
    <r>
      <t xml:space="preserve">Surroundings </t>
    </r>
    <r>
      <rPr>
        <sz val="9"/>
        <color theme="1"/>
        <rFont val="Calibri"/>
        <family val="2"/>
        <scheme val="minor"/>
      </rPr>
      <t>[Choose from dropdow arrow]</t>
    </r>
  </si>
  <si>
    <r>
      <t xml:space="preserve">Was the bat recorded over water? </t>
    </r>
    <r>
      <rPr>
        <sz val="9"/>
        <color theme="1"/>
        <rFont val="Calibri"/>
        <family val="2"/>
        <scheme val="minor"/>
      </rPr>
      <t>[Choose from dropdow arrow]</t>
    </r>
  </si>
  <si>
    <r>
      <t xml:space="preserve">Habitat type </t>
    </r>
    <r>
      <rPr>
        <sz val="9"/>
        <color theme="1"/>
        <rFont val="Calibri"/>
        <family val="2"/>
        <scheme val="minor"/>
      </rPr>
      <t>[Choose from dropdow arrow]</t>
    </r>
  </si>
  <si>
    <r>
      <t xml:space="preserve">Weather conditions - rain </t>
    </r>
    <r>
      <rPr>
        <sz val="9"/>
        <color theme="1"/>
        <rFont val="Calibri"/>
        <family val="2"/>
        <scheme val="minor"/>
      </rPr>
      <t>[Choose from dropdow arrow]</t>
    </r>
  </si>
  <si>
    <r>
      <t xml:space="preserve">Weather conditions - wind </t>
    </r>
    <r>
      <rPr>
        <sz val="9"/>
        <color theme="1"/>
        <rFont val="Calibri"/>
        <family val="2"/>
        <scheme val="minor"/>
      </rPr>
      <t>[Choose from dropdow arrow]</t>
    </r>
  </si>
  <si>
    <t>Relative humidity (%)</t>
  </si>
  <si>
    <r>
      <t>Temperature (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C)</t>
    </r>
  </si>
  <si>
    <t>Please enter your metadata in the ‘Metadata’ tab; the other tabs are used to populate the options in the ‘Metadata’ tab and you don’t need to enter or change anything in those tabs.</t>
  </si>
  <si>
    <r>
      <t xml:space="preserve">Detector model* </t>
    </r>
    <r>
      <rPr>
        <sz val="9"/>
        <color theme="1"/>
        <rFont val="Calibri"/>
        <family val="2"/>
        <scheme val="minor"/>
      </rPr>
      <t>[Choose from dropdow arrow]</t>
    </r>
  </si>
  <si>
    <t>Time expansion factor (if Recording Method was time expansion) *</t>
  </si>
  <si>
    <r>
      <t>Frequency tun</t>
    </r>
    <r>
      <rPr>
        <sz val="11"/>
        <rFont val="Calibri"/>
        <family val="2"/>
        <scheme val="minor"/>
      </rPr>
      <t>ed to</t>
    </r>
    <r>
      <rPr>
        <sz val="11"/>
        <color theme="1"/>
        <rFont val="Calibri"/>
        <family val="2"/>
        <scheme val="minor"/>
      </rPr>
      <t xml:space="preserve"> (if Recording Method was heterodyne) *</t>
    </r>
  </si>
  <si>
    <r>
      <t xml:space="preserve">Recording Device </t>
    </r>
    <r>
      <rPr>
        <sz val="9"/>
        <rFont val="Calibri"/>
        <family val="2"/>
        <scheme val="minor"/>
      </rPr>
      <t>[Choose from dropdow arrow]</t>
    </r>
  </si>
  <si>
    <r>
      <t xml:space="preserve">Media Type </t>
    </r>
    <r>
      <rPr>
        <sz val="9"/>
        <rFont val="Calibri"/>
        <family val="2"/>
        <scheme val="minor"/>
      </rPr>
      <t>[Choose from dropdow arrow]</t>
    </r>
  </si>
  <si>
    <r>
      <t xml:space="preserve">Microphone* </t>
    </r>
    <r>
      <rPr>
        <sz val="9"/>
        <color theme="1"/>
        <rFont val="Calibri"/>
        <family val="2"/>
        <scheme val="minor"/>
      </rPr>
      <t>[Choose from dropdow arrow]</t>
    </r>
  </si>
  <si>
    <r>
      <t xml:space="preserve">Microphone location* </t>
    </r>
    <r>
      <rPr>
        <sz val="9"/>
        <rFont val="Calibri"/>
        <family val="2"/>
        <scheme val="minor"/>
      </rPr>
      <t>[Choose from dropdow arrow]</t>
    </r>
  </si>
  <si>
    <r>
      <t xml:space="preserve">Recording method* </t>
    </r>
    <r>
      <rPr>
        <sz val="9"/>
        <color theme="1"/>
        <rFont val="Calibri"/>
        <family val="2"/>
        <scheme val="minor"/>
      </rPr>
      <t>[Choose from dropdow arrow]</t>
    </r>
  </si>
  <si>
    <r>
      <t>Consent to display your name on EchoHub website*</t>
    </r>
    <r>
      <rPr>
        <sz val="9"/>
        <rFont val="Calibri"/>
        <family val="2"/>
        <scheme val="minor"/>
      </rPr>
      <t xml:space="preserve"> [Choose from dropdow arrow]</t>
    </r>
  </si>
  <si>
    <t>Other (specify below)</t>
  </si>
  <si>
    <t>Get in touch with Giada if you have questions or need help completing the metadata tab.</t>
  </si>
  <si>
    <t>Copyright licence*</t>
  </si>
  <si>
    <t>Recorder Name*</t>
  </si>
  <si>
    <t>Email Address*</t>
  </si>
  <si>
    <t>Site Name*</t>
  </si>
  <si>
    <t xml:space="preserve">Save this file and rename it with the speices name and your name; return the file by email to Giada Giacomini at g.giacomini@bats.org.uk </t>
  </si>
  <si>
    <r>
      <t xml:space="preserve">How was the species identified?* </t>
    </r>
    <r>
      <rPr>
        <sz val="9"/>
        <color theme="1"/>
        <rFont val="Calibri"/>
        <family val="2"/>
        <scheme val="minor"/>
      </rPr>
      <t>[Choose from dropdow arrow]</t>
    </r>
  </si>
  <si>
    <t>CC BY</t>
  </si>
  <si>
    <t>Instructions to fill in the metadata</t>
  </si>
  <si>
    <t>Device serial number</t>
  </si>
  <si>
    <t>* indicates required fields. However, we suggest entering as many information as you can. Cells with grey background have pre-selected options to choose from, you will need to click on the cell to see the dropdown arrow and select an option.</t>
  </si>
  <si>
    <t xml:space="preserve">If you are surveying multiple sites and/or species, please complete a separate metadata spreadsheet for each site and/or species surveyed.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</si>
</sst>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 style="medium">
        <color rgb="FFEEECE1"/>
      </left>
      <right style="medium">
        <color rgb="FFEEECE1"/>
      </right>
      <top style="medium">
        <color rgb="FFEEECE1"/>
      </top>
      <bottom style="medium">
        <color rgb="FFEEECE1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EEECE1"/>
      </right>
      <top style="medium">
        <color rgb="FFEEECE1"/>
      </top>
      <bottom style="medium">
        <color rgb="FFEEECE1"/>
      </bottom>
      <diagonal/>
    </border>
    <border>
      <left style="medium">
        <color rgb="FFEEECE1"/>
      </left>
      <right style="thin">
        <color rgb="FF000000"/>
      </right>
      <top style="medium">
        <color rgb="FFEEECE1"/>
      </top>
      <bottom style="medium">
        <color rgb="FFEEECE1"/>
      </bottom>
      <diagonal/>
    </border>
    <border>
      <left style="thin">
        <color rgb="FF000000"/>
      </left>
      <right style="medium">
        <color rgb="FFEEECE1"/>
      </right>
      <top style="medium">
        <color rgb="FFEEECE1"/>
      </top>
      <bottom style="thin">
        <color rgb="FF000000"/>
      </bottom>
      <diagonal/>
    </border>
    <border>
      <left style="medium">
        <color rgb="FFEEECE1"/>
      </left>
      <right style="medium">
        <color rgb="FFEEECE1"/>
      </right>
      <top style="medium">
        <color rgb="FFEEECE1"/>
      </top>
      <bottom style="thin">
        <color rgb="FF000000"/>
      </bottom>
      <diagonal/>
    </border>
    <border>
      <left style="medium">
        <color rgb="FFEEECE1"/>
      </left>
      <right style="thin">
        <color rgb="FF000000"/>
      </right>
      <top style="medium">
        <color rgb="FFEEECE1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0" xfId="0" applyAlignment="1"/>
    <xf numFmtId="0" fontId="3" fillId="3" borderId="5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3" fillId="3" borderId="7" xfId="0" applyFont="1" applyFill="1" applyBorder="1" applyAlignment="1">
      <alignment wrapText="1"/>
    </xf>
    <xf numFmtId="0" fontId="3" fillId="3" borderId="8" xfId="0" applyFont="1" applyFill="1" applyBorder="1" applyAlignment="1">
      <alignment wrapText="1"/>
    </xf>
    <xf numFmtId="0" fontId="3" fillId="3" borderId="9" xfId="0" applyFont="1" applyFill="1" applyBorder="1" applyAlignment="1">
      <alignment wrapText="1"/>
    </xf>
    <xf numFmtId="0" fontId="1" fillId="0" borderId="0" xfId="0" applyFont="1"/>
    <xf numFmtId="0" fontId="1" fillId="4" borderId="0" xfId="0" applyFont="1" applyFill="1"/>
    <xf numFmtId="0" fontId="1" fillId="4" borderId="10" xfId="0" applyFont="1" applyFill="1" applyBorder="1"/>
    <xf numFmtId="0" fontId="0" fillId="0" borderId="11" xfId="0" applyBorder="1"/>
    <xf numFmtId="0" fontId="0" fillId="0" borderId="12" xfId="0" applyBorder="1"/>
    <xf numFmtId="0" fontId="1" fillId="4" borderId="13" xfId="0" applyFont="1" applyFill="1" applyBorder="1"/>
    <xf numFmtId="0" fontId="0" fillId="0" borderId="14" xfId="0" applyBorder="1"/>
    <xf numFmtId="0" fontId="0" fillId="0" borderId="15" xfId="0" applyBorder="1"/>
    <xf numFmtId="0" fontId="0" fillId="0" borderId="0" xfId="0" applyAlignment="1">
      <alignment vertical="center"/>
    </xf>
    <xf numFmtId="0" fontId="0" fillId="0" borderId="0" xfId="0" applyFont="1" applyFill="1"/>
    <xf numFmtId="0" fontId="0" fillId="0" borderId="0" xfId="0" applyAlignment="1">
      <alignment wrapText="1"/>
    </xf>
    <xf numFmtId="0" fontId="1" fillId="0" borderId="0" xfId="0" applyFont="1" applyFill="1"/>
    <xf numFmtId="0" fontId="1" fillId="5" borderId="0" xfId="0" applyFont="1" applyFill="1"/>
    <xf numFmtId="0" fontId="0" fillId="4" borderId="0" xfId="0" applyFill="1"/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1" fillId="0" borderId="13" xfId="0" applyFont="1" applyBorder="1" applyAlignment="1" applyProtection="1">
      <alignment vertical="top" wrapText="1"/>
      <protection locked="0"/>
    </xf>
    <xf numFmtId="0" fontId="1" fillId="0" borderId="13" xfId="0" applyFont="1" applyFill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0" fillId="0" borderId="16" xfId="0" applyFont="1" applyFill="1" applyBorder="1" applyAlignment="1" applyProtection="1">
      <alignment vertical="top" wrapText="1"/>
      <protection locked="0"/>
    </xf>
    <xf numFmtId="0" fontId="0" fillId="0" borderId="17" xfId="0" applyFill="1" applyBorder="1" applyAlignment="1" applyProtection="1">
      <alignment vertical="top" wrapText="1"/>
      <protection locked="0"/>
    </xf>
    <xf numFmtId="0" fontId="0" fillId="0" borderId="18" xfId="0" applyFont="1" applyFill="1" applyBorder="1" applyAlignment="1" applyProtection="1">
      <alignment vertical="top" wrapText="1"/>
      <protection locked="0"/>
    </xf>
    <xf numFmtId="0" fontId="0" fillId="0" borderId="19" xfId="0" applyFill="1" applyBorder="1" applyAlignment="1" applyProtection="1">
      <alignment vertical="top" wrapText="1"/>
      <protection locked="0"/>
    </xf>
    <xf numFmtId="0" fontId="4" fillId="0" borderId="18" xfId="0" applyFont="1" applyBorder="1" applyAlignment="1" applyProtection="1">
      <alignment vertical="top" wrapText="1"/>
      <protection locked="0"/>
    </xf>
    <xf numFmtId="0" fontId="4" fillId="0" borderId="20" xfId="0" applyFont="1" applyBorder="1" applyAlignment="1" applyProtection="1">
      <alignment vertical="top" wrapText="1"/>
      <protection locked="0"/>
    </xf>
    <xf numFmtId="0" fontId="4" fillId="6" borderId="21" xfId="0" applyFont="1" applyFill="1" applyBorder="1" applyAlignment="1" applyProtection="1">
      <alignment vertical="top" wrapText="1"/>
      <protection locked="0"/>
    </xf>
    <xf numFmtId="0" fontId="0" fillId="0" borderId="18" xfId="0" applyBorder="1" applyAlignment="1" applyProtection="1">
      <alignment vertical="top" wrapText="1"/>
      <protection locked="0"/>
    </xf>
    <xf numFmtId="0" fontId="0" fillId="0" borderId="18" xfId="0" applyFill="1" applyBorder="1" applyAlignment="1" applyProtection="1">
      <alignment vertical="top" wrapText="1"/>
      <protection locked="0"/>
    </xf>
    <xf numFmtId="0" fontId="0" fillId="0" borderId="20" xfId="0" applyBorder="1" applyAlignment="1" applyProtection="1">
      <alignment vertical="top" wrapText="1"/>
      <protection locked="0"/>
    </xf>
    <xf numFmtId="0" fontId="0" fillId="0" borderId="21" xfId="0" applyFill="1" applyBorder="1" applyAlignment="1" applyProtection="1">
      <alignment vertical="top" wrapText="1"/>
      <protection locked="0"/>
    </xf>
    <xf numFmtId="0" fontId="0" fillId="0" borderId="16" xfId="0" applyFill="1" applyBorder="1" applyAlignment="1" applyProtection="1">
      <alignment vertical="top" wrapText="1"/>
      <protection locked="0"/>
    </xf>
    <xf numFmtId="0" fontId="0" fillId="6" borderId="17" xfId="0" applyFill="1" applyBorder="1" applyAlignment="1" applyProtection="1">
      <alignment vertical="top" wrapText="1"/>
      <protection locked="0"/>
    </xf>
    <xf numFmtId="0" fontId="0" fillId="6" borderId="19" xfId="0" applyFill="1" applyBorder="1" applyAlignment="1" applyProtection="1">
      <alignment vertical="top" wrapText="1"/>
      <protection locked="0"/>
    </xf>
    <xf numFmtId="0" fontId="0" fillId="0" borderId="20" xfId="0" applyFill="1" applyBorder="1" applyAlignment="1" applyProtection="1">
      <alignment vertical="top" wrapText="1"/>
      <protection locked="0"/>
    </xf>
    <xf numFmtId="0" fontId="0" fillId="6" borderId="21" xfId="0" applyFill="1" applyBorder="1" applyAlignment="1" applyProtection="1">
      <alignment vertical="top" wrapText="1"/>
      <protection locked="0"/>
    </xf>
    <xf numFmtId="0" fontId="0" fillId="0" borderId="16" xfId="0" applyBorder="1" applyAlignment="1" applyProtection="1">
      <alignment vertical="top" wrapText="1"/>
      <protection locked="0"/>
    </xf>
    <xf numFmtId="0" fontId="0" fillId="0" borderId="24" xfId="0" applyFill="1" applyBorder="1" applyAlignment="1" applyProtection="1">
      <alignment vertical="top" wrapText="1"/>
      <protection locked="0"/>
    </xf>
    <xf numFmtId="0" fontId="4" fillId="0" borderId="18" xfId="0" applyFont="1" applyBorder="1" applyAlignment="1" applyProtection="1">
      <alignment vertical="center" wrapText="1"/>
      <protection locked="0"/>
    </xf>
    <xf numFmtId="0" fontId="0" fillId="0" borderId="22" xfId="0" applyFont="1" applyBorder="1" applyAlignment="1" applyProtection="1">
      <alignment vertical="center" wrapText="1"/>
      <protection locked="0"/>
    </xf>
    <xf numFmtId="0" fontId="0" fillId="0" borderId="18" xfId="0" applyFont="1" applyBorder="1" applyAlignment="1" applyProtection="1">
      <alignment vertical="center" wrapText="1"/>
      <protection locked="0"/>
    </xf>
    <xf numFmtId="0" fontId="0" fillId="6" borderId="24" xfId="0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4" fillId="0" borderId="19" xfId="0" applyFont="1" applyFill="1" applyBorder="1" applyAlignment="1" applyProtection="1">
      <alignment vertical="top" wrapText="1"/>
    </xf>
    <xf numFmtId="0" fontId="0" fillId="0" borderId="0" xfId="0" applyAlignment="1">
      <alignment horizontal="left" wrapText="1"/>
    </xf>
    <xf numFmtId="0" fontId="8" fillId="0" borderId="0" xfId="0" applyFont="1"/>
    <xf numFmtId="0" fontId="0" fillId="0" borderId="23" xfId="0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0" fontId="0" fillId="0" borderId="22" xfId="0" applyFont="1" applyBorder="1" applyAlignment="1" applyProtection="1">
      <alignment horizontal="left" vertical="center" wrapText="1"/>
      <protection locked="0"/>
    </xf>
    <xf numFmtId="0" fontId="0" fillId="0" borderId="23" xfId="0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37ED8-E367-4081-ACC0-B888F021518A}">
  <dimension ref="A1:A6"/>
  <sheetViews>
    <sheetView tabSelected="1" workbookViewId="0">
      <selection activeCell="A6" sqref="A6"/>
    </sheetView>
  </sheetViews>
  <sheetFormatPr defaultRowHeight="15" x14ac:dyDescent="0.25"/>
  <cols>
    <col min="1" max="1" width="165.140625" customWidth="1"/>
  </cols>
  <sheetData>
    <row r="1" spans="1:1" ht="21.75" customHeight="1" x14ac:dyDescent="0.25">
      <c r="A1" s="56" t="s">
        <v>291</v>
      </c>
    </row>
    <row r="2" spans="1:1" ht="30.75" customHeight="1" x14ac:dyDescent="0.25">
      <c r="A2" s="26" t="s">
        <v>272</v>
      </c>
    </row>
    <row r="3" spans="1:1" ht="30.75" customHeight="1" x14ac:dyDescent="0.25">
      <c r="A3" s="26" t="s">
        <v>294</v>
      </c>
    </row>
    <row r="4" spans="1:1" ht="40.5" customHeight="1" x14ac:dyDescent="0.25">
      <c r="A4" s="55" t="s">
        <v>293</v>
      </c>
    </row>
    <row r="5" spans="1:1" ht="30.75" customHeight="1" x14ac:dyDescent="0.25">
      <c r="A5" s="25" t="s">
        <v>288</v>
      </c>
    </row>
    <row r="6" spans="1:1" ht="30.75" customHeight="1" x14ac:dyDescent="0.25">
      <c r="A6" s="26" t="s">
        <v>283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15869-FF7D-4DB4-8627-60AFD96E0289}">
  <dimension ref="A1:B43"/>
  <sheetViews>
    <sheetView topLeftCell="A28" workbookViewId="0">
      <selection activeCell="B35" sqref="B35"/>
    </sheetView>
  </sheetViews>
  <sheetFormatPr defaultRowHeight="15" x14ac:dyDescent="0.25"/>
  <cols>
    <col min="1" max="1" width="74.140625" style="53" customWidth="1"/>
    <col min="2" max="2" width="35.42578125" style="52" customWidth="1"/>
    <col min="3" max="16384" width="9.140625" style="29"/>
  </cols>
  <sheetData>
    <row r="1" spans="1:2" ht="24" customHeight="1" thickBot="1" x14ac:dyDescent="0.3">
      <c r="A1" s="27" t="s">
        <v>261</v>
      </c>
      <c r="B1" s="28" t="s">
        <v>263</v>
      </c>
    </row>
    <row r="2" spans="1:2" ht="24" customHeight="1" x14ac:dyDescent="0.25">
      <c r="A2" s="30" t="s">
        <v>285</v>
      </c>
      <c r="B2" s="31"/>
    </row>
    <row r="3" spans="1:2" ht="24" customHeight="1" x14ac:dyDescent="0.25">
      <c r="A3" s="32" t="s">
        <v>286</v>
      </c>
      <c r="B3" s="33"/>
    </row>
    <row r="4" spans="1:2" ht="24" customHeight="1" x14ac:dyDescent="0.25">
      <c r="A4" s="32" t="s">
        <v>257</v>
      </c>
      <c r="B4" s="33"/>
    </row>
    <row r="5" spans="1:2" ht="24" customHeight="1" x14ac:dyDescent="0.25">
      <c r="A5" s="34" t="s">
        <v>284</v>
      </c>
      <c r="B5" s="54" t="s">
        <v>290</v>
      </c>
    </row>
    <row r="6" spans="1:2" ht="24" customHeight="1" thickBot="1" x14ac:dyDescent="0.3">
      <c r="A6" s="35" t="s">
        <v>281</v>
      </c>
      <c r="B6" s="36"/>
    </row>
    <row r="7" spans="1:2" ht="24" customHeight="1" x14ac:dyDescent="0.25">
      <c r="A7" s="30" t="s">
        <v>260</v>
      </c>
      <c r="B7" s="31"/>
    </row>
    <row r="8" spans="1:2" ht="24" customHeight="1" x14ac:dyDescent="0.25">
      <c r="A8" s="37" t="s">
        <v>287</v>
      </c>
      <c r="B8" s="33"/>
    </row>
    <row r="9" spans="1:2" ht="24" customHeight="1" x14ac:dyDescent="0.25">
      <c r="A9" s="37" t="s">
        <v>2</v>
      </c>
      <c r="B9" s="33"/>
    </row>
    <row r="10" spans="1:2" ht="24" customHeight="1" x14ac:dyDescent="0.25">
      <c r="A10" s="37" t="s">
        <v>3</v>
      </c>
      <c r="B10" s="33"/>
    </row>
    <row r="11" spans="1:2" ht="24" customHeight="1" x14ac:dyDescent="0.25">
      <c r="A11" s="37" t="s">
        <v>255</v>
      </c>
      <c r="B11" s="33"/>
    </row>
    <row r="12" spans="1:2" ht="24" customHeight="1" x14ac:dyDescent="0.25">
      <c r="A12" s="38" t="s">
        <v>55</v>
      </c>
      <c r="B12" s="33"/>
    </row>
    <row r="13" spans="1:2" ht="24" customHeight="1" x14ac:dyDescent="0.25">
      <c r="A13" s="37" t="s">
        <v>256</v>
      </c>
      <c r="B13" s="33"/>
    </row>
    <row r="14" spans="1:2" ht="24" customHeight="1" thickBot="1" x14ac:dyDescent="0.3">
      <c r="A14" s="39" t="s">
        <v>0</v>
      </c>
      <c r="B14" s="40"/>
    </row>
    <row r="15" spans="1:2" ht="24" customHeight="1" x14ac:dyDescent="0.25">
      <c r="A15" s="41" t="s">
        <v>289</v>
      </c>
      <c r="B15" s="42"/>
    </row>
    <row r="16" spans="1:2" ht="24" customHeight="1" x14ac:dyDescent="0.25">
      <c r="A16" s="37" t="s">
        <v>259</v>
      </c>
      <c r="B16" s="43"/>
    </row>
    <row r="17" spans="1:2" ht="24" customHeight="1" thickBot="1" x14ac:dyDescent="0.3">
      <c r="A17" s="44" t="s">
        <v>258</v>
      </c>
      <c r="B17" s="45"/>
    </row>
    <row r="18" spans="1:2" ht="24" customHeight="1" x14ac:dyDescent="0.25">
      <c r="A18" s="46" t="s">
        <v>265</v>
      </c>
      <c r="B18" s="42"/>
    </row>
    <row r="19" spans="1:2" ht="24" customHeight="1" x14ac:dyDescent="0.25">
      <c r="A19" s="37" t="s">
        <v>266</v>
      </c>
      <c r="B19" s="43"/>
    </row>
    <row r="20" spans="1:2" ht="24" customHeight="1" x14ac:dyDescent="0.25">
      <c r="A20" s="37" t="s">
        <v>267</v>
      </c>
      <c r="B20" s="43"/>
    </row>
    <row r="21" spans="1:2" ht="24" customHeight="1" x14ac:dyDescent="0.25">
      <c r="A21" s="38" t="s">
        <v>268</v>
      </c>
      <c r="B21" s="43"/>
    </row>
    <row r="22" spans="1:2" ht="24" customHeight="1" x14ac:dyDescent="0.25">
      <c r="A22" s="38" t="s">
        <v>269</v>
      </c>
      <c r="B22" s="43"/>
    </row>
    <row r="23" spans="1:2" ht="24" customHeight="1" x14ac:dyDescent="0.25">
      <c r="A23" s="38" t="s">
        <v>270</v>
      </c>
      <c r="B23" s="33"/>
    </row>
    <row r="24" spans="1:2" ht="24" customHeight="1" thickBot="1" x14ac:dyDescent="0.3">
      <c r="A24" s="44" t="s">
        <v>271</v>
      </c>
      <c r="B24" s="40"/>
    </row>
    <row r="25" spans="1:2" ht="24" customHeight="1" x14ac:dyDescent="0.25">
      <c r="A25" s="61" t="s">
        <v>273</v>
      </c>
      <c r="B25" s="42"/>
    </row>
    <row r="26" spans="1:2" ht="24" customHeight="1" x14ac:dyDescent="0.25">
      <c r="A26" s="60"/>
      <c r="B26" s="47"/>
    </row>
    <row r="27" spans="1:2" ht="24" customHeight="1" x14ac:dyDescent="0.25">
      <c r="A27" s="34" t="s">
        <v>292</v>
      </c>
      <c r="B27" s="33"/>
    </row>
    <row r="28" spans="1:2" ht="24" customHeight="1" x14ac:dyDescent="0.25">
      <c r="A28" s="48" t="s">
        <v>276</v>
      </c>
      <c r="B28" s="43"/>
    </row>
    <row r="29" spans="1:2" ht="24" customHeight="1" x14ac:dyDescent="0.25">
      <c r="A29" s="48" t="s">
        <v>277</v>
      </c>
      <c r="B29" s="43"/>
    </row>
    <row r="30" spans="1:2" ht="24" customHeight="1" x14ac:dyDescent="0.25">
      <c r="A30" s="48" t="s">
        <v>58</v>
      </c>
      <c r="B30" s="33"/>
    </row>
    <row r="31" spans="1:2" ht="24" customHeight="1" x14ac:dyDescent="0.25">
      <c r="A31" s="48" t="s">
        <v>59</v>
      </c>
      <c r="B31" s="33"/>
    </row>
    <row r="32" spans="1:2" ht="24" customHeight="1" x14ac:dyDescent="0.25">
      <c r="A32" s="59" t="s">
        <v>278</v>
      </c>
      <c r="B32" s="43"/>
    </row>
    <row r="33" spans="1:2" ht="24" customHeight="1" x14ac:dyDescent="0.25">
      <c r="A33" s="60"/>
      <c r="B33" s="33"/>
    </row>
    <row r="34" spans="1:2" ht="24" customHeight="1" x14ac:dyDescent="0.25">
      <c r="A34" s="48" t="s">
        <v>279</v>
      </c>
      <c r="B34" s="43"/>
    </row>
    <row r="35" spans="1:2" ht="24" customHeight="1" x14ac:dyDescent="0.25">
      <c r="A35" s="49" t="s">
        <v>280</v>
      </c>
      <c r="B35" s="43"/>
    </row>
    <row r="36" spans="1:2" ht="24" customHeight="1" x14ac:dyDescent="0.25">
      <c r="A36" s="50" t="s">
        <v>274</v>
      </c>
      <c r="B36" s="33"/>
    </row>
    <row r="37" spans="1:2" ht="24" customHeight="1" x14ac:dyDescent="0.25">
      <c r="A37" s="50" t="s">
        <v>275</v>
      </c>
      <c r="B37" s="33"/>
    </row>
    <row r="38" spans="1:2" ht="24" customHeight="1" x14ac:dyDescent="0.25">
      <c r="A38" s="57" t="s">
        <v>264</v>
      </c>
      <c r="B38" s="51"/>
    </row>
    <row r="39" spans="1:2" ht="24" customHeight="1" x14ac:dyDescent="0.25">
      <c r="A39" s="58"/>
      <c r="B39" s="33"/>
    </row>
    <row r="40" spans="1:2" ht="24" customHeight="1" x14ac:dyDescent="0.25">
      <c r="A40" s="34" t="s">
        <v>56</v>
      </c>
      <c r="B40" s="33"/>
    </row>
    <row r="41" spans="1:2" ht="24" customHeight="1" thickBot="1" x14ac:dyDescent="0.3">
      <c r="A41" s="35" t="s">
        <v>57</v>
      </c>
      <c r="B41" s="40"/>
    </row>
    <row r="43" spans="1:2" x14ac:dyDescent="0.25">
      <c r="A43" s="52"/>
    </row>
  </sheetData>
  <mergeCells count="3">
    <mergeCell ref="A38:A39"/>
    <mergeCell ref="A32:A33"/>
    <mergeCell ref="A25:A26"/>
  </mergeCells>
  <dataValidations count="8">
    <dataValidation type="list" allowBlank="1" showInputMessage="1" showErrorMessage="1" sqref="B17" xr:uid="{9FA2827F-18D0-4D16-BF37-FA23D941A365}">
      <formula1>"It was in free flight, It was leaving the roost"</formula1>
    </dataValidation>
    <dataValidation type="list" allowBlank="1" showInputMessage="1" showErrorMessage="1" sqref="B19 B6 B21" xr:uid="{5ECF172A-7BA5-4F1A-9953-AE3A1118E18D}">
      <formula1>"Yes, No"</formula1>
    </dataValidation>
    <dataValidation type="list" allowBlank="1" showInputMessage="1" showErrorMessage="1" sqref="B18" xr:uid="{59AAF0BC-17AD-43E4-9530-21ECB7D5AE71}">
      <formula1>"Open, Edge, Cluttered, In roost, Roost emergence "</formula1>
    </dataValidation>
    <dataValidation type="list" allowBlank="1" showInputMessage="1" showErrorMessage="1" sqref="B22" xr:uid="{1B3ED7FB-622B-4FB4-AD44-D1E31609D86A}">
      <formula1>"Still, Light, Strong"</formula1>
    </dataValidation>
    <dataValidation type="list" allowBlank="1" showInputMessage="1" showErrorMessage="1" sqref="B34" xr:uid="{06740DF7-1F1C-4E77-9A74-BA198F1F6251}">
      <formula1>"On the ground, In hand, On tripod (lower than 1.5m), On pole (higher than 1.5m), On helium balloon, On drone, On wind turbine, On aircraft"</formula1>
    </dataValidation>
    <dataValidation type="list" allowBlank="1" showInputMessage="1" showErrorMessage="1" sqref="B28" xr:uid="{08234EAB-9D0C-4313-A6E3-43CDA04405E0}">
      <formula1>"Built into detector, Recorder, Laptop/tablet"</formula1>
    </dataValidation>
    <dataValidation type="list" allowBlank="1" showInputMessage="1" showErrorMessage="1" sqref="B29" xr:uid="{CF3AFFBD-3578-4EFF-A5A4-0056A62E4EFD}">
      <formula1>"Hard drive, Cassette Tape, Digital Audio Tape, Minidisc, Flesh memory card, SD card"</formula1>
    </dataValidation>
    <dataValidation type="list" allowBlank="1" showInputMessage="1" showErrorMessage="1" sqref="B35" xr:uid="{2DF821D5-BD7D-44E4-83F3-800788702414}">
      <formula1>"Time Expansion, Real Time, Zero Crossing, Frequency Division, Heterodyne"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C356669D-7F92-481D-8DF2-DE8C6D44895C}">
          <x14:formula1>
            <xm:f>HowIdentified!$B$2:$B$19</xm:f>
          </x14:formula1>
          <xm:sqref>B15</xm:sqref>
        </x14:dataValidation>
        <x14:dataValidation type="list" allowBlank="1" showInputMessage="1" showErrorMessage="1" xr:uid="{6B49A6C5-4D25-4CDD-85B4-3CC9A2D38E9B}">
          <x14:formula1>
            <xm:f>BatSpecies!$A$2:$A$22</xm:f>
          </x14:formula1>
          <xm:sqref>B16</xm:sqref>
        </x14:dataValidation>
        <x14:dataValidation type="list" allowBlank="1" showInputMessage="1" showErrorMessage="1" xr:uid="{626A5EFA-204E-4598-968E-AC4C3B50EFA9}">
          <x14:formula1>
            <xm:f>SamplingRate!$A$2:$A$8</xm:f>
          </x14:formula1>
          <xm:sqref>B38</xm:sqref>
        </x14:dataValidation>
        <x14:dataValidation type="list" allowBlank="1" showInputMessage="1" showErrorMessage="1" xr:uid="{64A62DA7-7773-45CD-9418-00F8BF49692E}">
          <x14:formula1>
            <xm:f>HabitatType!$A$2:$A$11</xm:f>
          </x14:formula1>
          <xm:sqref>B20</xm:sqref>
        </x14:dataValidation>
        <x14:dataValidation type="list" allowBlank="1" showInputMessage="1" showErrorMessage="1" xr:uid="{397DCD0E-85AB-4D92-B322-77E699831C11}">
          <x14:formula1>
            <xm:f>DetectorModel!$C$2:$C$70</xm:f>
          </x14:formula1>
          <xm:sqref>B25</xm:sqref>
        </x14:dataValidation>
        <x14:dataValidation type="list" allowBlank="1" showInputMessage="1" showErrorMessage="1" xr:uid="{56E5C84F-4D11-478D-86FE-4313459EA9EA}">
          <x14:formula1>
            <xm:f>Microphone!$C$2:$C$28</xm:f>
          </x14:formula1>
          <xm:sqref>B32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3BC1A-A522-4D24-A775-848D8F7F6499}">
  <dimension ref="A1:C19"/>
  <sheetViews>
    <sheetView workbookViewId="0">
      <selection sqref="A1:XFD1048576"/>
    </sheetView>
  </sheetViews>
  <sheetFormatPr defaultColWidth="9.140625" defaultRowHeight="15" x14ac:dyDescent="0.25"/>
  <cols>
    <col min="1" max="1" width="9.140625" style="4"/>
    <col min="2" max="3" width="52" style="4" customWidth="1"/>
    <col min="4" max="16384" width="9.140625" style="4"/>
  </cols>
  <sheetData>
    <row r="1" spans="1:3" ht="15.75" thickBot="1" x14ac:dyDescent="0.3">
      <c r="A1" s="1" t="s">
        <v>5</v>
      </c>
      <c r="B1" s="2" t="s">
        <v>6</v>
      </c>
      <c r="C1" s="3" t="s">
        <v>1</v>
      </c>
    </row>
    <row r="2" spans="1:3" ht="15.75" thickBot="1" x14ac:dyDescent="0.3">
      <c r="A2" s="5" t="s">
        <v>7</v>
      </c>
      <c r="B2" s="6" t="s">
        <v>8</v>
      </c>
      <c r="C2" s="7" t="s">
        <v>9</v>
      </c>
    </row>
    <row r="3" spans="1:3" ht="15.75" thickBot="1" x14ac:dyDescent="0.3">
      <c r="A3" s="5" t="s">
        <v>10</v>
      </c>
      <c r="B3" s="6" t="s">
        <v>11</v>
      </c>
      <c r="C3" s="7" t="s">
        <v>12</v>
      </c>
    </row>
    <row r="4" spans="1:3" ht="45.75" thickBot="1" x14ac:dyDescent="0.3">
      <c r="A4" s="5" t="s">
        <v>13</v>
      </c>
      <c r="B4" s="6" t="s">
        <v>14</v>
      </c>
      <c r="C4" s="7" t="s">
        <v>15</v>
      </c>
    </row>
    <row r="5" spans="1:3" ht="45.75" thickBot="1" x14ac:dyDescent="0.3">
      <c r="A5" s="5" t="s">
        <v>16</v>
      </c>
      <c r="B5" s="6" t="s">
        <v>17</v>
      </c>
      <c r="C5" s="7" t="s">
        <v>18</v>
      </c>
    </row>
    <row r="6" spans="1:3" ht="30.75" thickBot="1" x14ac:dyDescent="0.3">
      <c r="A6" s="5" t="s">
        <v>19</v>
      </c>
      <c r="B6" s="6" t="s">
        <v>47</v>
      </c>
      <c r="C6" s="7" t="s">
        <v>49</v>
      </c>
    </row>
    <row r="7" spans="1:3" ht="30.75" thickBot="1" x14ac:dyDescent="0.3">
      <c r="A7" s="5" t="s">
        <v>20</v>
      </c>
      <c r="B7" s="6" t="s">
        <v>48</v>
      </c>
      <c r="C7" s="7" t="s">
        <v>50</v>
      </c>
    </row>
    <row r="8" spans="1:3" ht="30.75" thickBot="1" x14ac:dyDescent="0.3">
      <c r="A8" s="5" t="s">
        <v>45</v>
      </c>
      <c r="B8" s="6" t="s">
        <v>51</v>
      </c>
      <c r="C8" s="7" t="s">
        <v>54</v>
      </c>
    </row>
    <row r="9" spans="1:3" ht="30.75" thickBot="1" x14ac:dyDescent="0.3">
      <c r="A9" s="5" t="s">
        <v>46</v>
      </c>
      <c r="B9" s="6" t="s">
        <v>52</v>
      </c>
      <c r="C9" s="7" t="s">
        <v>53</v>
      </c>
    </row>
    <row r="10" spans="1:3" ht="15.75" thickBot="1" x14ac:dyDescent="0.3">
      <c r="A10" s="5" t="s">
        <v>21</v>
      </c>
      <c r="B10" s="6" t="s">
        <v>22</v>
      </c>
      <c r="C10" s="7" t="s">
        <v>23</v>
      </c>
    </row>
    <row r="11" spans="1:3" ht="45.75" thickBot="1" x14ac:dyDescent="0.3">
      <c r="A11" s="5" t="s">
        <v>24</v>
      </c>
      <c r="B11" s="6" t="s">
        <v>25</v>
      </c>
      <c r="C11" s="7" t="s">
        <v>26</v>
      </c>
    </row>
    <row r="12" spans="1:3" ht="15.75" thickBot="1" x14ac:dyDescent="0.3">
      <c r="A12" s="5" t="s">
        <v>27</v>
      </c>
      <c r="B12" s="6" t="s">
        <v>28</v>
      </c>
      <c r="C12" s="7" t="s">
        <v>29</v>
      </c>
    </row>
    <row r="13" spans="1:3" ht="15.75" thickBot="1" x14ac:dyDescent="0.3">
      <c r="A13" s="5" t="s">
        <v>30</v>
      </c>
      <c r="B13" s="6" t="s">
        <v>31</v>
      </c>
      <c r="C13" s="7" t="s">
        <v>31</v>
      </c>
    </row>
    <row r="14" spans="1:3" ht="15.75" thickBot="1" x14ac:dyDescent="0.3">
      <c r="A14" s="5" t="s">
        <v>32</v>
      </c>
      <c r="B14" s="6" t="s">
        <v>33</v>
      </c>
      <c r="C14" s="7" t="s">
        <v>34</v>
      </c>
    </row>
    <row r="15" spans="1:3" ht="15.75" thickBot="1" x14ac:dyDescent="0.3">
      <c r="A15" s="5" t="s">
        <v>35</v>
      </c>
      <c r="B15" s="6" t="s">
        <v>36</v>
      </c>
      <c r="C15" s="7" t="s">
        <v>36</v>
      </c>
    </row>
    <row r="16" spans="1:3" ht="15.75" thickBot="1" x14ac:dyDescent="0.3">
      <c r="A16" s="5" t="s">
        <v>37</v>
      </c>
      <c r="B16" s="6" t="s">
        <v>38</v>
      </c>
      <c r="C16" s="7" t="s">
        <v>38</v>
      </c>
    </row>
    <row r="17" spans="1:3" ht="15.75" thickBot="1" x14ac:dyDescent="0.3">
      <c r="A17" s="5" t="s">
        <v>39</v>
      </c>
      <c r="B17" s="6" t="s">
        <v>40</v>
      </c>
      <c r="C17" s="7" t="s">
        <v>40</v>
      </c>
    </row>
    <row r="18" spans="1:3" ht="15.75" thickBot="1" x14ac:dyDescent="0.3">
      <c r="A18" s="5" t="s">
        <v>41</v>
      </c>
      <c r="B18" s="6" t="s">
        <v>42</v>
      </c>
      <c r="C18" s="7" t="s">
        <v>42</v>
      </c>
    </row>
    <row r="19" spans="1:3" x14ac:dyDescent="0.25">
      <c r="A19" s="8" t="s">
        <v>43</v>
      </c>
      <c r="B19" s="9" t="s">
        <v>44</v>
      </c>
      <c r="C19" s="10" t="s">
        <v>44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78FB8-169D-4670-B9C2-FBD68D49FB68}">
  <dimension ref="A1:F22"/>
  <sheetViews>
    <sheetView topLeftCell="A7" workbookViewId="0">
      <selection activeCell="A8" sqref="A8"/>
    </sheetView>
  </sheetViews>
  <sheetFormatPr defaultRowHeight="15" x14ac:dyDescent="0.25"/>
  <cols>
    <col min="1" max="1" width="28.7109375" customWidth="1"/>
    <col min="2" max="3" width="43.42578125" customWidth="1"/>
    <col min="4" max="4" width="18.140625" customWidth="1"/>
    <col min="5" max="6" width="12.42578125" customWidth="1"/>
  </cols>
  <sheetData>
    <row r="1" spans="1:6" s="11" customFormat="1" ht="18.95" customHeight="1" x14ac:dyDescent="0.25">
      <c r="A1" s="16" t="s">
        <v>60</v>
      </c>
      <c r="B1" s="16" t="s">
        <v>61</v>
      </c>
      <c r="C1" s="13" t="s">
        <v>236</v>
      </c>
      <c r="D1" s="13" t="s">
        <v>62</v>
      </c>
      <c r="E1" s="16" t="s">
        <v>247</v>
      </c>
      <c r="F1" s="16" t="s">
        <v>248</v>
      </c>
    </row>
    <row r="2" spans="1:6" ht="18.95" customHeight="1" x14ac:dyDescent="0.25">
      <c r="A2" s="17" t="s">
        <v>63</v>
      </c>
      <c r="B2" s="17" t="s">
        <v>64</v>
      </c>
      <c r="C2" s="14" t="s">
        <v>226</v>
      </c>
      <c r="D2" s="14">
        <v>4266346</v>
      </c>
      <c r="E2" s="17">
        <v>40</v>
      </c>
      <c r="F2" s="17">
        <v>120</v>
      </c>
    </row>
    <row r="3" spans="1:6" ht="18.95" customHeight="1" x14ac:dyDescent="0.25">
      <c r="A3" s="17" t="s">
        <v>65</v>
      </c>
      <c r="B3" s="17" t="s">
        <v>66</v>
      </c>
      <c r="C3" s="14" t="s">
        <v>223</v>
      </c>
      <c r="D3" s="14">
        <v>2432582</v>
      </c>
      <c r="E3" s="17">
        <v>23</v>
      </c>
      <c r="F3" s="17">
        <v>50</v>
      </c>
    </row>
    <row r="4" spans="1:6" ht="18.95" customHeight="1" x14ac:dyDescent="0.25">
      <c r="A4" s="17" t="s">
        <v>67</v>
      </c>
      <c r="B4" s="17" t="s">
        <v>68</v>
      </c>
      <c r="C4" s="14" t="s">
        <v>224</v>
      </c>
      <c r="D4" s="14">
        <v>2432427</v>
      </c>
      <c r="E4" s="17">
        <v>14</v>
      </c>
      <c r="F4" s="17">
        <v>146</v>
      </c>
    </row>
    <row r="5" spans="1:6" ht="18.95" customHeight="1" x14ac:dyDescent="0.25">
      <c r="A5" s="17" t="s">
        <v>69</v>
      </c>
      <c r="B5" s="17" t="s">
        <v>70</v>
      </c>
      <c r="C5" s="14" t="s">
        <v>227</v>
      </c>
      <c r="D5" s="14">
        <v>7261875</v>
      </c>
      <c r="E5" s="17">
        <v>25</v>
      </c>
      <c r="F5" s="17">
        <v>122</v>
      </c>
    </row>
    <row r="6" spans="1:6" ht="18.95" customHeight="1" x14ac:dyDescent="0.25">
      <c r="A6" s="17" t="s">
        <v>71</v>
      </c>
      <c r="B6" s="17" t="s">
        <v>72</v>
      </c>
      <c r="C6" s="14" t="s">
        <v>225</v>
      </c>
      <c r="D6" s="14">
        <v>5218507</v>
      </c>
      <c r="E6" s="17">
        <v>19</v>
      </c>
      <c r="F6" s="17">
        <v>64</v>
      </c>
    </row>
    <row r="7" spans="1:6" ht="18.95" customHeight="1" x14ac:dyDescent="0.25">
      <c r="A7" s="17" t="s">
        <v>73</v>
      </c>
      <c r="B7" s="17" t="s">
        <v>74</v>
      </c>
      <c r="C7" s="14" t="s">
        <v>228</v>
      </c>
      <c r="D7" s="14">
        <v>5218465</v>
      </c>
      <c r="E7" s="17">
        <v>40.700000000000003</v>
      </c>
      <c r="F7" s="17">
        <v>95.2</v>
      </c>
    </row>
    <row r="8" spans="1:6" ht="18.95" customHeight="1" x14ac:dyDescent="0.25">
      <c r="A8" s="17" t="s">
        <v>75</v>
      </c>
      <c r="B8" s="17" t="s">
        <v>76</v>
      </c>
      <c r="C8" s="14" t="s">
        <v>229</v>
      </c>
      <c r="D8" s="14">
        <v>2432439</v>
      </c>
      <c r="E8" s="17">
        <v>22</v>
      </c>
      <c r="F8" s="17">
        <v>110</v>
      </c>
    </row>
    <row r="9" spans="1:6" ht="18.95" customHeight="1" x14ac:dyDescent="0.25">
      <c r="A9" s="17" t="s">
        <v>77</v>
      </c>
      <c r="B9" s="17" t="s">
        <v>78</v>
      </c>
      <c r="C9" s="14" t="s">
        <v>230</v>
      </c>
      <c r="D9" s="14">
        <v>2432655</v>
      </c>
      <c r="E9" s="17">
        <v>58</v>
      </c>
      <c r="F9" s="17">
        <v>85</v>
      </c>
    </row>
    <row r="10" spans="1:6" ht="18.95" customHeight="1" x14ac:dyDescent="0.25">
      <c r="A10" s="17" t="s">
        <v>79</v>
      </c>
      <c r="B10" s="17" t="s">
        <v>80</v>
      </c>
      <c r="C10" s="14" t="s">
        <v>231</v>
      </c>
      <c r="D10" s="14">
        <v>5739437</v>
      </c>
      <c r="E10" s="17">
        <v>17</v>
      </c>
      <c r="F10" s="17">
        <v>56</v>
      </c>
    </row>
    <row r="11" spans="1:6" ht="18.95" customHeight="1" x14ac:dyDescent="0.25">
      <c r="A11" s="17" t="s">
        <v>81</v>
      </c>
      <c r="B11" s="17" t="s">
        <v>82</v>
      </c>
      <c r="C11" s="14" t="s">
        <v>232</v>
      </c>
      <c r="D11" s="14">
        <v>5218522</v>
      </c>
      <c r="E11" s="17">
        <v>20</v>
      </c>
      <c r="F11" s="17">
        <v>62</v>
      </c>
    </row>
    <row r="12" spans="1:6" ht="18.95" customHeight="1" x14ac:dyDescent="0.25">
      <c r="A12" s="17" t="s">
        <v>83</v>
      </c>
      <c r="B12" s="17" t="s">
        <v>84</v>
      </c>
      <c r="C12" s="14" t="s">
        <v>233</v>
      </c>
      <c r="D12" s="14">
        <v>2432614</v>
      </c>
      <c r="E12" s="17">
        <v>83</v>
      </c>
      <c r="F12" s="17">
        <v>115</v>
      </c>
    </row>
    <row r="13" spans="1:6" ht="18.95" customHeight="1" x14ac:dyDescent="0.25">
      <c r="A13" s="17" t="s">
        <v>85</v>
      </c>
      <c r="B13" s="17" t="s">
        <v>86</v>
      </c>
      <c r="C13" s="14" t="s">
        <v>234</v>
      </c>
      <c r="D13" s="14">
        <v>5218471</v>
      </c>
      <c r="E13" s="17">
        <v>35</v>
      </c>
      <c r="F13" s="17">
        <v>67</v>
      </c>
    </row>
    <row r="14" spans="1:6" ht="18.95" customHeight="1" x14ac:dyDescent="0.25">
      <c r="A14" s="17" t="s">
        <v>87</v>
      </c>
      <c r="B14" s="17" t="s">
        <v>88</v>
      </c>
      <c r="C14" s="14" t="s">
        <v>235</v>
      </c>
      <c r="D14" s="14">
        <v>2432389</v>
      </c>
      <c r="E14" s="17">
        <v>14</v>
      </c>
      <c r="F14" s="17">
        <v>146</v>
      </c>
    </row>
    <row r="15" spans="1:6" ht="18.95" customHeight="1" x14ac:dyDescent="0.25">
      <c r="A15" s="17" t="s">
        <v>89</v>
      </c>
      <c r="B15" s="17" t="s">
        <v>90</v>
      </c>
      <c r="C15" s="14" t="s">
        <v>237</v>
      </c>
      <c r="D15" s="14">
        <v>5218524</v>
      </c>
      <c r="E15" s="17">
        <v>17</v>
      </c>
      <c r="F15" s="17">
        <v>53</v>
      </c>
    </row>
    <row r="16" spans="1:6" ht="18.95" customHeight="1" x14ac:dyDescent="0.25">
      <c r="A16" s="17" t="s">
        <v>91</v>
      </c>
      <c r="B16" s="17" t="s">
        <v>92</v>
      </c>
      <c r="C16" s="14" t="s">
        <v>238</v>
      </c>
      <c r="D16" s="14">
        <v>2432359</v>
      </c>
      <c r="E16" s="17">
        <v>22</v>
      </c>
      <c r="F16" s="17">
        <v>78</v>
      </c>
    </row>
    <row r="17" spans="1:6" ht="18.95" customHeight="1" x14ac:dyDescent="0.25">
      <c r="A17" s="17" t="s">
        <v>93</v>
      </c>
      <c r="B17" s="17" t="s">
        <v>94</v>
      </c>
      <c r="C17" s="14" t="s">
        <v>239</v>
      </c>
      <c r="D17" s="14">
        <v>5707150</v>
      </c>
      <c r="E17" s="17">
        <v>49</v>
      </c>
      <c r="F17" s="17">
        <v>109</v>
      </c>
    </row>
    <row r="18" spans="1:6" ht="18.95" customHeight="1" x14ac:dyDescent="0.25">
      <c r="A18" s="17" t="s">
        <v>95</v>
      </c>
      <c r="B18" s="17" t="s">
        <v>96</v>
      </c>
      <c r="C18" s="14" t="s">
        <v>240</v>
      </c>
      <c r="D18" s="14">
        <v>9754263</v>
      </c>
      <c r="E18" s="17">
        <v>25</v>
      </c>
      <c r="F18" s="17">
        <v>102</v>
      </c>
    </row>
    <row r="19" spans="1:6" ht="18.95" customHeight="1" x14ac:dyDescent="0.25">
      <c r="A19" s="17" t="s">
        <v>97</v>
      </c>
      <c r="B19" s="17" t="s">
        <v>98</v>
      </c>
      <c r="C19" s="14" t="s">
        <v>241</v>
      </c>
      <c r="D19" s="14">
        <v>2432416</v>
      </c>
      <c r="E19" s="17">
        <v>24</v>
      </c>
      <c r="F19" s="17">
        <v>105</v>
      </c>
    </row>
    <row r="20" spans="1:6" ht="18.95" customHeight="1" x14ac:dyDescent="0.25">
      <c r="A20" s="17" t="s">
        <v>99</v>
      </c>
      <c r="B20" s="17" t="s">
        <v>100</v>
      </c>
      <c r="C20" s="14" t="s">
        <v>242</v>
      </c>
      <c r="D20" s="14">
        <v>2432470</v>
      </c>
      <c r="E20" s="17">
        <v>33.799999999999997</v>
      </c>
      <c r="F20" s="17">
        <f>E20+56+11.4</f>
        <v>101.2</v>
      </c>
    </row>
    <row r="21" spans="1:6" ht="18.95" customHeight="1" x14ac:dyDescent="0.25">
      <c r="A21" s="17" t="s">
        <v>101</v>
      </c>
      <c r="B21" s="17" t="s">
        <v>102</v>
      </c>
      <c r="C21" s="14" t="s">
        <v>243</v>
      </c>
      <c r="D21" s="14">
        <v>5218464</v>
      </c>
      <c r="E21" s="17">
        <f>36.9-2.2</f>
        <v>34.699999999999996</v>
      </c>
      <c r="F21" s="17">
        <f>60.4+17.1</f>
        <v>77.5</v>
      </c>
    </row>
    <row r="22" spans="1:6" ht="18.95" customHeight="1" x14ac:dyDescent="0.25">
      <c r="A22" s="18" t="s">
        <v>103</v>
      </c>
      <c r="B22" s="18" t="s">
        <v>104</v>
      </c>
      <c r="C22" s="15" t="s">
        <v>244</v>
      </c>
      <c r="D22" s="15">
        <v>7261861</v>
      </c>
      <c r="E22" s="18">
        <f>34-1.8</f>
        <v>32.200000000000003</v>
      </c>
      <c r="F22" s="18">
        <f>54.7+9.5</f>
        <v>64.2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7690D-A08C-4A82-9D02-36DDF49FED91}">
  <dimension ref="A1:A11"/>
  <sheetViews>
    <sheetView workbookViewId="0">
      <selection activeCell="A7" sqref="A7"/>
    </sheetView>
  </sheetViews>
  <sheetFormatPr defaultRowHeight="15" x14ac:dyDescent="0.25"/>
  <cols>
    <col min="1" max="1" width="36.7109375" customWidth="1"/>
  </cols>
  <sheetData>
    <row r="1" spans="1:1" ht="24" customHeight="1" x14ac:dyDescent="0.25">
      <c r="A1" s="12" t="s">
        <v>106</v>
      </c>
    </row>
    <row r="2" spans="1:1" ht="24" customHeight="1" x14ac:dyDescent="0.25">
      <c r="A2" s="19" t="s">
        <v>107</v>
      </c>
    </row>
    <row r="3" spans="1:1" ht="24" customHeight="1" x14ac:dyDescent="0.25">
      <c r="A3" s="19" t="s">
        <v>108</v>
      </c>
    </row>
    <row r="4" spans="1:1" ht="24" customHeight="1" x14ac:dyDescent="0.25">
      <c r="A4" s="19" t="s">
        <v>109</v>
      </c>
    </row>
    <row r="5" spans="1:1" ht="24" customHeight="1" x14ac:dyDescent="0.25">
      <c r="A5" s="19" t="s">
        <v>110</v>
      </c>
    </row>
    <row r="6" spans="1:1" ht="24" customHeight="1" x14ac:dyDescent="0.25">
      <c r="A6" s="19" t="s">
        <v>111</v>
      </c>
    </row>
    <row r="7" spans="1:1" ht="24" customHeight="1" x14ac:dyDescent="0.25">
      <c r="A7" s="19" t="s">
        <v>112</v>
      </c>
    </row>
    <row r="8" spans="1:1" ht="24" customHeight="1" x14ac:dyDescent="0.25">
      <c r="A8" s="19" t="s">
        <v>113</v>
      </c>
    </row>
    <row r="9" spans="1:1" ht="24" customHeight="1" x14ac:dyDescent="0.25">
      <c r="A9" s="19" t="s">
        <v>114</v>
      </c>
    </row>
    <row r="10" spans="1:1" ht="24" customHeight="1" x14ac:dyDescent="0.25">
      <c r="A10" s="19" t="s">
        <v>115</v>
      </c>
    </row>
    <row r="11" spans="1:1" ht="24" customHeight="1" x14ac:dyDescent="0.25">
      <c r="A11" s="19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89C07-C568-482E-8CFA-0E7499370515}">
  <sheetPr filterMode="1"/>
  <dimension ref="A1:C70"/>
  <sheetViews>
    <sheetView workbookViewId="0">
      <selection activeCell="C3" sqref="C3"/>
    </sheetView>
  </sheetViews>
  <sheetFormatPr defaultRowHeight="15" x14ac:dyDescent="0.25"/>
  <cols>
    <col min="1" max="1" width="25.85546875" customWidth="1"/>
    <col min="2" max="2" width="38.42578125" customWidth="1"/>
    <col min="3" max="3" width="47.42578125" customWidth="1"/>
  </cols>
  <sheetData>
    <row r="1" spans="1:3" x14ac:dyDescent="0.25">
      <c r="A1" s="12" t="s">
        <v>117</v>
      </c>
      <c r="B1" s="12" t="s">
        <v>118</v>
      </c>
      <c r="C1" s="23" t="s">
        <v>246</v>
      </c>
    </row>
    <row r="2" spans="1:3" x14ac:dyDescent="0.25">
      <c r="A2" s="22" t="s">
        <v>188</v>
      </c>
      <c r="B2" s="20" t="s">
        <v>245</v>
      </c>
      <c r="C2" t="s">
        <v>282</v>
      </c>
    </row>
    <row r="3" spans="1:3" x14ac:dyDescent="0.25">
      <c r="A3" t="s">
        <v>130</v>
      </c>
      <c r="B3" t="s">
        <v>131</v>
      </c>
      <c r="C3" t="str">
        <f>A3&amp;" - "&amp;B3</f>
        <v>All About Bats - SSF Bat2</v>
      </c>
    </row>
    <row r="4" spans="1:3" x14ac:dyDescent="0.25">
      <c r="A4" t="s">
        <v>130</v>
      </c>
      <c r="B4" t="s">
        <v>160</v>
      </c>
      <c r="C4" t="str">
        <f t="shared" ref="C4:C70" si="0">A4&amp;" - "&amp;B4</f>
        <v>All About Bats - SSF Bat3</v>
      </c>
    </row>
    <row r="5" spans="1:3" x14ac:dyDescent="0.25">
      <c r="A5" t="s">
        <v>119</v>
      </c>
      <c r="B5" t="s">
        <v>120</v>
      </c>
      <c r="C5" t="str">
        <f t="shared" si="0"/>
        <v>BatBox Ltd - Duet</v>
      </c>
    </row>
    <row r="6" spans="1:3" x14ac:dyDescent="0.25">
      <c r="A6" t="s">
        <v>119</v>
      </c>
      <c r="B6" t="s">
        <v>173</v>
      </c>
      <c r="C6" t="str">
        <f t="shared" si="0"/>
        <v>BatBox Ltd - IIID</v>
      </c>
    </row>
    <row r="7" spans="1:3" x14ac:dyDescent="0.25">
      <c r="A7" t="s">
        <v>119</v>
      </c>
      <c r="B7" t="s">
        <v>132</v>
      </c>
      <c r="C7" t="str">
        <f t="shared" si="0"/>
        <v>BatBox Ltd - Baton</v>
      </c>
    </row>
    <row r="8" spans="1:3" x14ac:dyDescent="0.25">
      <c r="A8" t="s">
        <v>119</v>
      </c>
      <c r="B8" t="s">
        <v>136</v>
      </c>
      <c r="C8" t="str">
        <f t="shared" si="0"/>
        <v>BatBox Ltd - Griffin</v>
      </c>
    </row>
    <row r="9" spans="1:3" x14ac:dyDescent="0.25">
      <c r="A9" t="s">
        <v>119</v>
      </c>
      <c r="B9" t="s">
        <v>137</v>
      </c>
      <c r="C9" t="str">
        <f t="shared" si="0"/>
        <v>BatBox Ltd - Baton XD</v>
      </c>
    </row>
    <row r="10" spans="1:3" x14ac:dyDescent="0.25">
      <c r="A10" t="s">
        <v>146</v>
      </c>
      <c r="B10" t="s">
        <v>147</v>
      </c>
      <c r="C10" t="str">
        <f t="shared" si="0"/>
        <v>Dodotronic - USB Ultrasonic Microphone</v>
      </c>
    </row>
    <row r="11" spans="1:3" x14ac:dyDescent="0.25">
      <c r="A11" t="s">
        <v>156</v>
      </c>
      <c r="B11" t="s">
        <v>157</v>
      </c>
      <c r="C11" t="str">
        <f t="shared" si="0"/>
        <v>ecoObs - Batcorder 3</v>
      </c>
    </row>
    <row r="12" spans="1:3" x14ac:dyDescent="0.25">
      <c r="A12" t="s">
        <v>156</v>
      </c>
      <c r="B12" t="s">
        <v>178</v>
      </c>
      <c r="C12" t="str">
        <f t="shared" si="0"/>
        <v>ecoObs - Mini-batcorder</v>
      </c>
    </row>
    <row r="13" spans="1:3" x14ac:dyDescent="0.25">
      <c r="A13" t="s">
        <v>127</v>
      </c>
      <c r="B13" t="s">
        <v>128</v>
      </c>
      <c r="C13" t="str">
        <f t="shared" si="0"/>
        <v>Elekon - Batscanner</v>
      </c>
    </row>
    <row r="14" spans="1:3" x14ac:dyDescent="0.25">
      <c r="A14" t="s">
        <v>127</v>
      </c>
      <c r="B14" t="s">
        <v>129</v>
      </c>
      <c r="C14" t="str">
        <f t="shared" si="0"/>
        <v>Elekon - Batscanner stereo</v>
      </c>
    </row>
    <row r="15" spans="1:3" x14ac:dyDescent="0.25">
      <c r="A15" t="s">
        <v>127</v>
      </c>
      <c r="B15" t="s">
        <v>179</v>
      </c>
      <c r="C15" t="str">
        <f t="shared" si="0"/>
        <v>Elekon - Batscanner stand</v>
      </c>
    </row>
    <row r="16" spans="1:3" x14ac:dyDescent="0.25">
      <c r="A16" t="s">
        <v>127</v>
      </c>
      <c r="B16" t="s">
        <v>144</v>
      </c>
      <c r="C16" t="str">
        <f t="shared" si="0"/>
        <v>Elekon - Batlogger M</v>
      </c>
    </row>
    <row r="17" spans="1:3" x14ac:dyDescent="0.25">
      <c r="A17" t="s">
        <v>127</v>
      </c>
      <c r="B17" t="s">
        <v>180</v>
      </c>
      <c r="C17" t="str">
        <f t="shared" si="0"/>
        <v>Elekon - Batlogger M2</v>
      </c>
    </row>
    <row r="18" spans="1:3" x14ac:dyDescent="0.25">
      <c r="A18" t="s">
        <v>127</v>
      </c>
      <c r="B18" t="s">
        <v>150</v>
      </c>
      <c r="C18" t="str">
        <f t="shared" si="0"/>
        <v>Elekon - Batlogger C</v>
      </c>
    </row>
    <row r="19" spans="1:3" x14ac:dyDescent="0.25">
      <c r="A19" t="s">
        <v>127</v>
      </c>
      <c r="B19" t="s">
        <v>151</v>
      </c>
      <c r="C19" t="str">
        <f t="shared" si="0"/>
        <v>Elekon - Batlogger A</v>
      </c>
    </row>
    <row r="20" spans="1:3" x14ac:dyDescent="0.25">
      <c r="A20" t="s">
        <v>127</v>
      </c>
      <c r="B20" t="s">
        <v>152</v>
      </c>
      <c r="C20" t="str">
        <f t="shared" si="0"/>
        <v>Elekon - Batlogger A+</v>
      </c>
    </row>
    <row r="21" spans="1:3" x14ac:dyDescent="0.25">
      <c r="A21" t="s">
        <v>127</v>
      </c>
      <c r="B21" t="s">
        <v>181</v>
      </c>
      <c r="C21" t="str">
        <f t="shared" si="0"/>
        <v>Elekon - Batlogger WE X</v>
      </c>
    </row>
    <row r="22" spans="1:3" x14ac:dyDescent="0.25">
      <c r="A22" t="s">
        <v>127</v>
      </c>
      <c r="B22" t="s">
        <v>182</v>
      </c>
      <c r="C22" t="str">
        <f t="shared" si="0"/>
        <v>Elekon - Batlogger RS X8</v>
      </c>
    </row>
    <row r="23" spans="1:3" x14ac:dyDescent="0.25">
      <c r="A23" t="s">
        <v>121</v>
      </c>
      <c r="B23" t="s">
        <v>122</v>
      </c>
      <c r="C23" t="str">
        <f t="shared" si="0"/>
        <v>Magenta - Bat4</v>
      </c>
    </row>
    <row r="24" spans="1:3" x14ac:dyDescent="0.25">
      <c r="A24" t="s">
        <v>121</v>
      </c>
      <c r="B24" t="s">
        <v>123</v>
      </c>
      <c r="C24" t="str">
        <f t="shared" si="0"/>
        <v>Magenta - Bat5</v>
      </c>
    </row>
    <row r="25" spans="1:3" x14ac:dyDescent="0.25">
      <c r="A25" t="s">
        <v>153</v>
      </c>
      <c r="B25" t="s">
        <v>154</v>
      </c>
      <c r="C25" t="str">
        <f t="shared" si="0"/>
        <v>Peersonic - RPA2</v>
      </c>
    </row>
    <row r="26" spans="1:3" x14ac:dyDescent="0.25">
      <c r="A26" t="s">
        <v>153</v>
      </c>
      <c r="B26" t="s">
        <v>158</v>
      </c>
      <c r="C26" t="str">
        <f t="shared" si="0"/>
        <v>Peersonic - RPA3</v>
      </c>
    </row>
    <row r="27" spans="1:3" x14ac:dyDescent="0.25">
      <c r="A27" t="s">
        <v>124</v>
      </c>
      <c r="B27" t="s">
        <v>125</v>
      </c>
      <c r="C27" t="str">
        <f t="shared" si="0"/>
        <v>Pettersson - D100</v>
      </c>
    </row>
    <row r="28" spans="1:3" x14ac:dyDescent="0.25">
      <c r="A28" t="s">
        <v>124</v>
      </c>
      <c r="B28" t="s">
        <v>126</v>
      </c>
      <c r="C28" t="str">
        <f t="shared" si="0"/>
        <v>Pettersson - D200</v>
      </c>
    </row>
    <row r="29" spans="1:3" x14ac:dyDescent="0.25">
      <c r="A29" t="s">
        <v>124</v>
      </c>
      <c r="B29" t="s">
        <v>133</v>
      </c>
      <c r="C29" t="str">
        <f t="shared" si="0"/>
        <v>Pettersson - D230</v>
      </c>
    </row>
    <row r="30" spans="1:3" x14ac:dyDescent="0.25">
      <c r="A30" t="s">
        <v>124</v>
      </c>
      <c r="B30" t="s">
        <v>134</v>
      </c>
      <c r="C30" t="str">
        <f t="shared" si="0"/>
        <v>Pettersson - D240X</v>
      </c>
    </row>
    <row r="31" spans="1:3" x14ac:dyDescent="0.25">
      <c r="A31" t="s">
        <v>124</v>
      </c>
      <c r="B31" t="s">
        <v>183</v>
      </c>
      <c r="C31" t="str">
        <f t="shared" si="0"/>
        <v>Pettersson - D500X</v>
      </c>
    </row>
    <row r="32" spans="1:3" x14ac:dyDescent="0.25">
      <c r="A32" t="s">
        <v>124</v>
      </c>
      <c r="B32" t="s">
        <v>135</v>
      </c>
      <c r="C32" t="str">
        <f t="shared" si="0"/>
        <v>Pettersson - D1000X</v>
      </c>
    </row>
    <row r="33" spans="1:3" x14ac:dyDescent="0.25">
      <c r="A33" t="s">
        <v>124</v>
      </c>
      <c r="B33" t="s">
        <v>249</v>
      </c>
      <c r="C33" t="str">
        <f t="shared" si="0"/>
        <v>Pettersson - M500 USB Ultrasound Microphone</v>
      </c>
    </row>
    <row r="34" spans="1:3" x14ac:dyDescent="0.25">
      <c r="A34" t="s">
        <v>124</v>
      </c>
      <c r="B34" t="s">
        <v>250</v>
      </c>
      <c r="C34" t="str">
        <f t="shared" si="0"/>
        <v>Pettersson - M500-384 USB Ultrasound Microphone</v>
      </c>
    </row>
    <row r="35" spans="1:3" x14ac:dyDescent="0.25">
      <c r="A35" t="s">
        <v>124</v>
      </c>
      <c r="B35" t="s">
        <v>251</v>
      </c>
      <c r="C35" t="str">
        <f t="shared" si="0"/>
        <v>Pettersson - u256 USB Ultrasound Microphone</v>
      </c>
    </row>
    <row r="36" spans="1:3" x14ac:dyDescent="0.25">
      <c r="A36" t="s">
        <v>124</v>
      </c>
      <c r="B36" t="s">
        <v>252</v>
      </c>
      <c r="C36" t="str">
        <f t="shared" si="0"/>
        <v>Pettersson - u384 USB Ultrasound Microphone</v>
      </c>
    </row>
    <row r="37" spans="1:3" x14ac:dyDescent="0.25">
      <c r="A37" t="s">
        <v>138</v>
      </c>
      <c r="B37" t="s">
        <v>139</v>
      </c>
      <c r="C37" t="str">
        <f t="shared" si="0"/>
        <v>Titley Scientific - Anabat Express</v>
      </c>
    </row>
    <row r="38" spans="1:3" x14ac:dyDescent="0.25">
      <c r="A38" t="s">
        <v>138</v>
      </c>
      <c r="B38" t="s">
        <v>140</v>
      </c>
      <c r="C38" t="str">
        <f t="shared" si="0"/>
        <v>Titley Scientific - Anabat SD2</v>
      </c>
    </row>
    <row r="39" spans="1:3" x14ac:dyDescent="0.25">
      <c r="A39" t="s">
        <v>138</v>
      </c>
      <c r="B39" t="s">
        <v>141</v>
      </c>
      <c r="C39" t="str">
        <f t="shared" si="0"/>
        <v>Titley Scientific - Anabat Walkabout</v>
      </c>
    </row>
    <row r="40" spans="1:3" x14ac:dyDescent="0.25">
      <c r="A40" t="s">
        <v>138</v>
      </c>
      <c r="B40" t="s">
        <v>163</v>
      </c>
      <c r="C40" t="str">
        <f t="shared" si="0"/>
        <v>Titley Scientific - Anabat Swift</v>
      </c>
    </row>
    <row r="41" spans="1:3" x14ac:dyDescent="0.25">
      <c r="A41" t="s">
        <v>138</v>
      </c>
      <c r="B41" t="s">
        <v>186</v>
      </c>
      <c r="C41" t="str">
        <f t="shared" si="0"/>
        <v>Titley Scientific - Anabat Scout</v>
      </c>
    </row>
    <row r="42" spans="1:3" x14ac:dyDescent="0.25">
      <c r="A42" t="s">
        <v>142</v>
      </c>
      <c r="B42" t="s">
        <v>143</v>
      </c>
      <c r="C42" t="str">
        <f t="shared" si="0"/>
        <v>Wildlife Acoustics - Echo Meter EM3+</v>
      </c>
    </row>
    <row r="43" spans="1:3" x14ac:dyDescent="0.25">
      <c r="A43" t="s">
        <v>142</v>
      </c>
      <c r="B43" t="s">
        <v>145</v>
      </c>
      <c r="C43" t="str">
        <f t="shared" si="0"/>
        <v>Wildlife Acoustics - Echo Meter Touch</v>
      </c>
    </row>
    <row r="44" spans="1:3" x14ac:dyDescent="0.25">
      <c r="A44" t="s">
        <v>142</v>
      </c>
      <c r="B44" t="s">
        <v>148</v>
      </c>
      <c r="C44" t="str">
        <f t="shared" si="0"/>
        <v>Wildlife Acoustics - SM4BAT FS</v>
      </c>
    </row>
    <row r="45" spans="1:3" x14ac:dyDescent="0.25">
      <c r="A45" t="s">
        <v>142</v>
      </c>
      <c r="B45" t="s">
        <v>149</v>
      </c>
      <c r="C45" t="str">
        <f t="shared" si="0"/>
        <v>Wildlife Acoustics - SM4BAT ZC</v>
      </c>
    </row>
    <row r="46" spans="1:3" x14ac:dyDescent="0.25">
      <c r="A46" t="s">
        <v>142</v>
      </c>
      <c r="B46" t="s">
        <v>155</v>
      </c>
      <c r="C46" t="str">
        <f t="shared" si="0"/>
        <v>Wildlife Acoustics - SM3BAT</v>
      </c>
    </row>
    <row r="47" spans="1:3" x14ac:dyDescent="0.25">
      <c r="A47" t="s">
        <v>142</v>
      </c>
      <c r="B47" t="s">
        <v>159</v>
      </c>
      <c r="C47" t="str">
        <f t="shared" si="0"/>
        <v>Wildlife Acoustics - SM2</v>
      </c>
    </row>
    <row r="48" spans="1:3" x14ac:dyDescent="0.25">
      <c r="A48" t="s">
        <v>142</v>
      </c>
      <c r="B48" t="s">
        <v>161</v>
      </c>
      <c r="C48" t="str">
        <f t="shared" si="0"/>
        <v>Wildlife Acoustics - Echo Meter Touch 2</v>
      </c>
    </row>
    <row r="49" spans="1:3" x14ac:dyDescent="0.25">
      <c r="A49" t="s">
        <v>142</v>
      </c>
      <c r="B49" t="s">
        <v>162</v>
      </c>
      <c r="C49" t="str">
        <f t="shared" si="0"/>
        <v>Wildlife Acoustics - Echo Meter Touch 2 Pro</v>
      </c>
    </row>
    <row r="50" spans="1:3" x14ac:dyDescent="0.25">
      <c r="A50" t="s">
        <v>142</v>
      </c>
      <c r="B50" t="s">
        <v>190</v>
      </c>
      <c r="C50" t="str">
        <f t="shared" si="0"/>
        <v>Wildlife Acoustics - SM mini bat</v>
      </c>
    </row>
    <row r="51" spans="1:3" x14ac:dyDescent="0.25">
      <c r="A51" t="s">
        <v>164</v>
      </c>
      <c r="B51" t="s">
        <v>165</v>
      </c>
      <c r="C51" t="str">
        <f t="shared" si="0"/>
        <v>Open Acoustic Devices - AudioMoth</v>
      </c>
    </row>
    <row r="52" spans="1:3" x14ac:dyDescent="0.25">
      <c r="A52" t="s">
        <v>164</v>
      </c>
      <c r="B52" t="s">
        <v>166</v>
      </c>
      <c r="C52" t="str">
        <f t="shared" si="0"/>
        <v>Open Acoustic Devices - μMoth</v>
      </c>
    </row>
    <row r="53" spans="1:3" x14ac:dyDescent="0.25">
      <c r="A53" t="s">
        <v>167</v>
      </c>
      <c r="B53" t="s">
        <v>168</v>
      </c>
      <c r="C53" t="str">
        <f t="shared" si="0"/>
        <v>Ultra Sound Advice - Mini-3 Detector</v>
      </c>
    </row>
    <row r="54" spans="1:3" x14ac:dyDescent="0.25">
      <c r="A54" t="s">
        <v>167</v>
      </c>
      <c r="B54" t="s">
        <v>169</v>
      </c>
      <c r="C54" t="str">
        <f t="shared" si="0"/>
        <v>Ultra Sound Advice - U30 Detector</v>
      </c>
    </row>
    <row r="55" spans="1:3" x14ac:dyDescent="0.25">
      <c r="A55" t="s">
        <v>167</v>
      </c>
      <c r="B55" t="s">
        <v>204</v>
      </c>
      <c r="C55" t="str">
        <f t="shared" si="0"/>
        <v>Ultra Sound Advice - S-25</v>
      </c>
    </row>
    <row r="56" spans="1:3" x14ac:dyDescent="0.25">
      <c r="A56" t="s">
        <v>171</v>
      </c>
      <c r="B56" t="s">
        <v>170</v>
      </c>
      <c r="C56" t="str">
        <f t="shared" si="0"/>
        <v>Animal Sound Labs - Lunabat DFR-1 PRO</v>
      </c>
    </row>
    <row r="57" spans="1:3" x14ac:dyDescent="0.25">
      <c r="A57" t="s">
        <v>171</v>
      </c>
      <c r="B57" t="s">
        <v>172</v>
      </c>
      <c r="C57" t="str">
        <f t="shared" si="0"/>
        <v>Animal Sound Labs - LunaBat DFD-1</v>
      </c>
    </row>
    <row r="58" spans="1:3" x14ac:dyDescent="0.25">
      <c r="A58" t="s">
        <v>205</v>
      </c>
      <c r="B58" t="s">
        <v>206</v>
      </c>
      <c r="C58" t="str">
        <f t="shared" si="0"/>
        <v>Avisoft Bioacoustics - UltraSoundGate 116 Unb</v>
      </c>
    </row>
    <row r="59" spans="1:3" x14ac:dyDescent="0.25">
      <c r="A59" t="s">
        <v>205</v>
      </c>
      <c r="B59" t="s">
        <v>207</v>
      </c>
      <c r="C59" t="str">
        <f t="shared" si="0"/>
        <v>Avisoft Bioacoustics - UltraSoundGate 116 Un</v>
      </c>
    </row>
    <row r="60" spans="1:3" x14ac:dyDescent="0.25">
      <c r="A60" t="s">
        <v>205</v>
      </c>
      <c r="B60" t="s">
        <v>208</v>
      </c>
      <c r="C60" t="str">
        <f t="shared" si="0"/>
        <v>Avisoft Bioacoustics - UltraSoundGate 116 Hnbm</v>
      </c>
    </row>
    <row r="61" spans="1:3" x14ac:dyDescent="0.25">
      <c r="A61" t="s">
        <v>205</v>
      </c>
      <c r="B61" t="s">
        <v>209</v>
      </c>
      <c r="C61" t="str">
        <f t="shared" si="0"/>
        <v>Avisoft Bioacoustics - UltraSoundGate 116 Hn</v>
      </c>
    </row>
    <row r="62" spans="1:3" x14ac:dyDescent="0.25">
      <c r="A62" t="s">
        <v>205</v>
      </c>
      <c r="B62" t="s">
        <v>210</v>
      </c>
      <c r="C62" t="str">
        <f t="shared" si="0"/>
        <v>Avisoft Bioacoustics - UltraSoundGate 116 Hme</v>
      </c>
    </row>
    <row r="63" spans="1:3" x14ac:dyDescent="0.25">
      <c r="A63" t="s">
        <v>205</v>
      </c>
      <c r="B63" t="s">
        <v>211</v>
      </c>
      <c r="C63" t="str">
        <f t="shared" si="0"/>
        <v>Avisoft Bioacoustics - UltraSoundGate 116 Hm</v>
      </c>
    </row>
    <row r="64" spans="1:3" x14ac:dyDescent="0.25">
      <c r="A64" t="s">
        <v>205</v>
      </c>
      <c r="B64" t="s">
        <v>212</v>
      </c>
      <c r="C64" t="str">
        <f t="shared" si="0"/>
        <v>Avisoft Bioacoustics - UltraSoundGate 116 Hb</v>
      </c>
    </row>
    <row r="65" spans="1:3" x14ac:dyDescent="0.25">
      <c r="A65" t="s">
        <v>205</v>
      </c>
      <c r="B65" t="s">
        <v>213</v>
      </c>
      <c r="C65" t="str">
        <f t="shared" si="0"/>
        <v>Avisoft Bioacoustics - UltraSoundGate 116 H</v>
      </c>
    </row>
    <row r="66" spans="1:3" x14ac:dyDescent="0.25">
      <c r="A66" t="s">
        <v>205</v>
      </c>
      <c r="B66" t="s">
        <v>214</v>
      </c>
      <c r="C66" t="str">
        <f t="shared" si="0"/>
        <v>Avisoft Bioacoustics - UltraSoundGate 416 Hnbm</v>
      </c>
    </row>
    <row r="67" spans="1:3" x14ac:dyDescent="0.25">
      <c r="A67" t="s">
        <v>205</v>
      </c>
      <c r="B67" t="s">
        <v>215</v>
      </c>
      <c r="C67" t="str">
        <f t="shared" si="0"/>
        <v>Avisoft Bioacoustics - UltraSoundGate 416 Hb</v>
      </c>
    </row>
    <row r="68" spans="1:3" x14ac:dyDescent="0.25">
      <c r="A68" t="s">
        <v>205</v>
      </c>
      <c r="B68" t="s">
        <v>216</v>
      </c>
      <c r="C68" t="str">
        <f t="shared" si="0"/>
        <v>Avisoft Bioacoustics - UltraSoundGate 416 H</v>
      </c>
    </row>
    <row r="69" spans="1:3" x14ac:dyDescent="0.25">
      <c r="A69" t="s">
        <v>205</v>
      </c>
      <c r="B69" t="s">
        <v>217</v>
      </c>
      <c r="C69" t="str">
        <f t="shared" si="0"/>
        <v>Avisoft Bioacoustics - UltraSoundGate 816 H</v>
      </c>
    </row>
    <row r="70" spans="1:3" x14ac:dyDescent="0.25">
      <c r="A70" t="s">
        <v>205</v>
      </c>
      <c r="B70" t="s">
        <v>218</v>
      </c>
      <c r="C70" t="str">
        <f t="shared" si="0"/>
        <v>Avisoft Bioacoustics - UltraSoundGate 1216 H</v>
      </c>
    </row>
  </sheetData>
  <autoFilter ref="A1:B49" xr:uid="{DDB5842E-DB40-4DCA-B7DA-F4D173E87E18}">
    <filterColumn colId="0">
      <iconFilter iconSet="3Arrows"/>
    </filterColumn>
    <sortState xmlns:xlrd2="http://schemas.microsoft.com/office/spreadsheetml/2017/richdata2" ref="A2:B49">
      <sortCondition ref="A1:A49"/>
    </sortState>
  </autoFilter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B2B9D-4F2B-4FF7-8813-B7BFA5327C72}">
  <dimension ref="A1:C28"/>
  <sheetViews>
    <sheetView workbookViewId="0">
      <selection activeCell="C4" sqref="C4"/>
    </sheetView>
  </sheetViews>
  <sheetFormatPr defaultRowHeight="15" x14ac:dyDescent="0.25"/>
  <cols>
    <col min="1" max="1" width="24.85546875" customWidth="1"/>
    <col min="2" max="2" width="34.140625" customWidth="1"/>
    <col min="3" max="3" width="48.42578125" customWidth="1"/>
  </cols>
  <sheetData>
    <row r="1" spans="1:3" x14ac:dyDescent="0.25">
      <c r="A1" s="12" t="s">
        <v>117</v>
      </c>
      <c r="B1" s="12" t="s">
        <v>118</v>
      </c>
      <c r="C1" s="23" t="s">
        <v>4</v>
      </c>
    </row>
    <row r="2" spans="1:3" s="20" customFormat="1" x14ac:dyDescent="0.25">
      <c r="A2" s="20" t="s">
        <v>188</v>
      </c>
      <c r="B2" s="20" t="s">
        <v>253</v>
      </c>
      <c r="C2" s="20" t="s">
        <v>253</v>
      </c>
    </row>
    <row r="3" spans="1:3" s="20" customFormat="1" x14ac:dyDescent="0.25">
      <c r="A3" s="20" t="s">
        <v>188</v>
      </c>
      <c r="B3" s="20" t="s">
        <v>105</v>
      </c>
      <c r="C3" s="20" t="s">
        <v>282</v>
      </c>
    </row>
    <row r="4" spans="1:3" x14ac:dyDescent="0.25">
      <c r="A4" t="s">
        <v>146</v>
      </c>
      <c r="B4" t="s">
        <v>176</v>
      </c>
      <c r="C4" t="str">
        <f>A4&amp;" - "&amp;B4</f>
        <v>Dodotronic - Ultramic 384K BLE</v>
      </c>
    </row>
    <row r="5" spans="1:3" x14ac:dyDescent="0.25">
      <c r="A5" t="s">
        <v>146</v>
      </c>
      <c r="B5" t="s">
        <v>174</v>
      </c>
      <c r="C5" t="str">
        <f t="shared" ref="C5:C28" si="0">A5&amp;" - "&amp;B5</f>
        <v>Dodotronic - Ultramic UM192K</v>
      </c>
    </row>
    <row r="6" spans="1:3" x14ac:dyDescent="0.25">
      <c r="A6" t="s">
        <v>146</v>
      </c>
      <c r="B6" t="s">
        <v>175</v>
      </c>
      <c r="C6" t="str">
        <f t="shared" si="0"/>
        <v>Dodotronic - Ultramic UM200K</v>
      </c>
    </row>
    <row r="7" spans="1:3" x14ac:dyDescent="0.25">
      <c r="A7" t="s">
        <v>146</v>
      </c>
      <c r="B7" t="s">
        <v>177</v>
      </c>
      <c r="C7" t="str">
        <f t="shared" si="0"/>
        <v>Dodotronic - Ultramic UM250K</v>
      </c>
    </row>
    <row r="8" spans="1:3" x14ac:dyDescent="0.25">
      <c r="A8" t="s">
        <v>138</v>
      </c>
      <c r="B8" t="s">
        <v>184</v>
      </c>
      <c r="C8" t="str">
        <f t="shared" si="0"/>
        <v>Titley Scientific - US-O V3</v>
      </c>
    </row>
    <row r="9" spans="1:3" x14ac:dyDescent="0.25">
      <c r="A9" t="s">
        <v>138</v>
      </c>
      <c r="B9" t="s">
        <v>185</v>
      </c>
      <c r="C9" t="str">
        <f t="shared" si="0"/>
        <v>Titley Scientific - US–D</v>
      </c>
    </row>
    <row r="10" spans="1:3" x14ac:dyDescent="0.25">
      <c r="A10" t="s">
        <v>138</v>
      </c>
      <c r="B10" t="s">
        <v>187</v>
      </c>
      <c r="C10" t="str">
        <f t="shared" si="0"/>
        <v>Titley Scientific - Anabat Stainless Steel Microphone</v>
      </c>
    </row>
    <row r="11" spans="1:3" x14ac:dyDescent="0.25">
      <c r="A11" t="s">
        <v>138</v>
      </c>
      <c r="B11" t="s">
        <v>189</v>
      </c>
      <c r="C11" t="str">
        <f t="shared" si="0"/>
        <v>Titley Scientific - AS-0</v>
      </c>
    </row>
    <row r="12" spans="1:3" x14ac:dyDescent="0.25">
      <c r="A12" t="s">
        <v>142</v>
      </c>
      <c r="B12" t="s">
        <v>191</v>
      </c>
      <c r="C12" t="str">
        <f t="shared" si="0"/>
        <v>Wildlife Acoustics - SMM-A1</v>
      </c>
    </row>
    <row r="13" spans="1:3" x14ac:dyDescent="0.25">
      <c r="A13" t="s">
        <v>142</v>
      </c>
      <c r="B13" t="s">
        <v>192</v>
      </c>
      <c r="C13" t="str">
        <f t="shared" si="0"/>
        <v>Wildlife Acoustics - SMM-A2</v>
      </c>
    </row>
    <row r="14" spans="1:3" x14ac:dyDescent="0.25">
      <c r="A14" t="s">
        <v>171</v>
      </c>
      <c r="B14" t="s">
        <v>193</v>
      </c>
      <c r="C14" t="str">
        <f t="shared" si="0"/>
        <v>Animal Sound Labs - ME-1</v>
      </c>
    </row>
    <row r="15" spans="1:3" x14ac:dyDescent="0.25">
      <c r="A15" t="s">
        <v>171</v>
      </c>
      <c r="B15" t="s">
        <v>194</v>
      </c>
      <c r="C15" t="str">
        <f t="shared" si="0"/>
        <v>Animal Sound Labs - ME-2</v>
      </c>
    </row>
    <row r="16" spans="1:3" x14ac:dyDescent="0.25">
      <c r="A16" t="s">
        <v>171</v>
      </c>
      <c r="B16" t="s">
        <v>195</v>
      </c>
      <c r="C16" t="str">
        <f t="shared" si="0"/>
        <v>Animal Sound Labs - ME-3</v>
      </c>
    </row>
    <row r="17" spans="1:3" x14ac:dyDescent="0.25">
      <c r="A17" t="s">
        <v>171</v>
      </c>
      <c r="B17" t="s">
        <v>196</v>
      </c>
      <c r="C17" t="str">
        <f t="shared" si="0"/>
        <v>Animal Sound Labs - ME-3X</v>
      </c>
    </row>
    <row r="18" spans="1:3" x14ac:dyDescent="0.25">
      <c r="A18" t="s">
        <v>171</v>
      </c>
      <c r="B18" t="s">
        <v>197</v>
      </c>
      <c r="C18" t="str">
        <f t="shared" si="0"/>
        <v>Animal Sound Labs - ME-3XL</v>
      </c>
    </row>
    <row r="19" spans="1:3" x14ac:dyDescent="0.25">
      <c r="A19" t="s">
        <v>171</v>
      </c>
      <c r="B19" t="s">
        <v>198</v>
      </c>
      <c r="C19" t="str">
        <f t="shared" si="0"/>
        <v>Animal Sound Labs - ME-4</v>
      </c>
    </row>
    <row r="20" spans="1:3" x14ac:dyDescent="0.25">
      <c r="A20" t="s">
        <v>171</v>
      </c>
      <c r="B20" t="s">
        <v>199</v>
      </c>
      <c r="C20" t="str">
        <f t="shared" si="0"/>
        <v>Animal Sound Labs - ME-4em</v>
      </c>
    </row>
    <row r="21" spans="1:3" x14ac:dyDescent="0.25">
      <c r="A21" t="s">
        <v>171</v>
      </c>
      <c r="B21" t="s">
        <v>200</v>
      </c>
      <c r="C21" t="str">
        <f t="shared" si="0"/>
        <v>Animal Sound Labs - ME-5</v>
      </c>
    </row>
    <row r="22" spans="1:3" x14ac:dyDescent="0.25">
      <c r="A22" t="s">
        <v>171</v>
      </c>
      <c r="B22" t="s">
        <v>201</v>
      </c>
      <c r="C22" t="str">
        <f t="shared" si="0"/>
        <v>Animal Sound Labs - MBL-1</v>
      </c>
    </row>
    <row r="23" spans="1:3" x14ac:dyDescent="0.25">
      <c r="A23" t="s">
        <v>171</v>
      </c>
      <c r="B23" t="s">
        <v>202</v>
      </c>
      <c r="C23" t="str">
        <f t="shared" si="0"/>
        <v>Animal Sound Labs - MC-1</v>
      </c>
    </row>
    <row r="24" spans="1:3" x14ac:dyDescent="0.25">
      <c r="A24" t="s">
        <v>171</v>
      </c>
      <c r="B24" t="s">
        <v>203</v>
      </c>
      <c r="C24" t="str">
        <f t="shared" si="0"/>
        <v>Animal Sound Labs - MC-2</v>
      </c>
    </row>
    <row r="25" spans="1:3" x14ac:dyDescent="0.25">
      <c r="A25" t="s">
        <v>205</v>
      </c>
      <c r="B25" s="21" t="s">
        <v>219</v>
      </c>
      <c r="C25" t="str">
        <f t="shared" si="0"/>
        <v>Avisoft Bioacoustics - CM16/CMPA</v>
      </c>
    </row>
    <row r="26" spans="1:3" x14ac:dyDescent="0.25">
      <c r="A26" t="s">
        <v>205</v>
      </c>
      <c r="B26" t="s">
        <v>220</v>
      </c>
      <c r="C26" t="str">
        <f t="shared" si="0"/>
        <v>Avisoft Bioacoustics - CM24/CMPA</v>
      </c>
    </row>
    <row r="27" spans="1:3" x14ac:dyDescent="0.25">
      <c r="A27" t="s">
        <v>205</v>
      </c>
      <c r="B27" s="21" t="s">
        <v>222</v>
      </c>
      <c r="C27" t="str">
        <f t="shared" si="0"/>
        <v>Avisoft Bioacoustics - Knowles FG-O</v>
      </c>
    </row>
    <row r="28" spans="1:3" x14ac:dyDescent="0.25">
      <c r="A28" t="s">
        <v>205</v>
      </c>
      <c r="B28" t="s">
        <v>221</v>
      </c>
      <c r="C28" t="str">
        <f t="shared" si="0"/>
        <v>Avisoft Bioacoustics - Knowles FG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DA996-F350-45E2-B4A6-85B289BF57C4}">
  <dimension ref="A1:A8"/>
  <sheetViews>
    <sheetView workbookViewId="0">
      <selection activeCell="A9" sqref="A9"/>
    </sheetView>
  </sheetViews>
  <sheetFormatPr defaultRowHeight="15" x14ac:dyDescent="0.25"/>
  <cols>
    <col min="1" max="1" width="14.42578125" bestFit="1" customWidth="1"/>
  </cols>
  <sheetData>
    <row r="1" spans="1:1" x14ac:dyDescent="0.25">
      <c r="A1" s="24" t="s">
        <v>254</v>
      </c>
    </row>
    <row r="2" spans="1:1" x14ac:dyDescent="0.25">
      <c r="A2">
        <v>192</v>
      </c>
    </row>
    <row r="3" spans="1:1" x14ac:dyDescent="0.25">
      <c r="A3">
        <v>256</v>
      </c>
    </row>
    <row r="4" spans="1:1" x14ac:dyDescent="0.25">
      <c r="A4">
        <v>300</v>
      </c>
    </row>
    <row r="5" spans="1:1" x14ac:dyDescent="0.25">
      <c r="A5">
        <v>384</v>
      </c>
    </row>
    <row r="6" spans="1:1" x14ac:dyDescent="0.25">
      <c r="A6">
        <v>441</v>
      </c>
    </row>
    <row r="7" spans="1:1" x14ac:dyDescent="0.25">
      <c r="A7">
        <v>500</v>
      </c>
    </row>
    <row r="8" spans="1:1" x14ac:dyDescent="0.25">
      <c r="A8" t="s">
        <v>262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Instructions</vt:lpstr>
      <vt:lpstr>Metadata</vt:lpstr>
      <vt:lpstr>HowIdentified</vt:lpstr>
      <vt:lpstr>BatSpecies</vt:lpstr>
      <vt:lpstr>HabitatType</vt:lpstr>
      <vt:lpstr>DetectorModel</vt:lpstr>
      <vt:lpstr>Microphone</vt:lpstr>
      <vt:lpstr>SamplingRate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Giada G</dc:creator>
  <cp:lastModifiedBy>Giada Giacomini</cp:lastModifiedBy>
  <dcterms:created xsi:type="dcterms:W3CDTF">2015-06-05T18:17:20Z</dcterms:created>
  <dcterms:modified xsi:type="dcterms:W3CDTF">2021-08-12T14:48:41Z</dcterms:modified>
</cp:coreProperties>
</file>